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  <Override PartName="/xl/persons/person4.xml" ContentType="application/vnd.ms-excel.person+xml"/>
  <Override PartName="/xl/persons/person2.xml" ContentType="application/vnd.ms-excel.person+xml"/>
  <Override PartName="/xl/persons/person1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updateLinks="always" codeName="ЭтаКнига"/>
  <mc:AlternateContent xmlns:mc="http://schemas.openxmlformats.org/markup-compatibility/2006">
    <mc:Choice Requires="x15">
      <x15ac:absPath xmlns:x15ac="http://schemas.microsoft.com/office/spreadsheetml/2010/11/ac" url="C:\Users\semenovail\Documents\Отчеты стат\Отчеты\2025\ОТЧЕТ КДН 4 квартал 2025\"/>
    </mc:Choice>
  </mc:AlternateContent>
  <bookViews>
    <workbookView xWindow="0" yWindow="0" windowWidth="15360" windowHeight="7200"/>
  </bookViews>
  <sheets>
    <sheet name="Березовский_район" sheetId="1" r:id="rId1"/>
  </sheets>
  <definedNames>
    <definedName name="_xlnm.Print_Area" localSheetId="0">Березовский_район!$A$1:$G$222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1" i="1" l="1"/>
  <c r="G81" i="1" s="1"/>
  <c r="G119" i="1"/>
  <c r="G121" i="1"/>
  <c r="G122" i="1"/>
  <c r="G123" i="1"/>
  <c r="G125" i="1"/>
  <c r="G126" i="1"/>
  <c r="G127" i="1"/>
  <c r="G128" i="1"/>
  <c r="G129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3" i="1"/>
  <c r="G174" i="1"/>
  <c r="G175" i="1"/>
  <c r="G176" i="1"/>
  <c r="G177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201" i="1"/>
  <c r="G202" i="1"/>
  <c r="G203" i="1"/>
  <c r="G204" i="1"/>
  <c r="G205" i="1"/>
  <c r="G206" i="1"/>
  <c r="G207" i="1"/>
  <c r="G209" i="1"/>
  <c r="G210" i="1"/>
  <c r="G211" i="1"/>
  <c r="G212" i="1"/>
  <c r="G213" i="1"/>
  <c r="G215" i="1"/>
  <c r="G216" i="1"/>
  <c r="G217" i="1"/>
  <c r="G218" i="1"/>
  <c r="G219" i="1"/>
  <c r="G220" i="1"/>
  <c r="G221" i="1"/>
  <c r="G222" i="1"/>
  <c r="G28" i="1"/>
  <c r="G29" i="1"/>
  <c r="G31" i="1"/>
  <c r="G32" i="1"/>
  <c r="G33" i="1"/>
  <c r="G34" i="1"/>
  <c r="G35" i="1"/>
  <c r="G36" i="1"/>
  <c r="G37" i="1"/>
  <c r="G38" i="1"/>
  <c r="G39" i="1"/>
  <c r="G40" i="1"/>
  <c r="G41" i="1"/>
  <c r="G42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4" i="1"/>
  <c r="G65" i="1"/>
  <c r="G66" i="1"/>
  <c r="G69" i="1"/>
  <c r="G70" i="1"/>
  <c r="G71" i="1"/>
  <c r="G72" i="1"/>
  <c r="G73" i="1"/>
  <c r="G74" i="1"/>
  <c r="G75" i="1"/>
  <c r="G76" i="1"/>
  <c r="G77" i="1"/>
  <c r="G80" i="1"/>
  <c r="G82" i="1"/>
  <c r="G83" i="1"/>
  <c r="G84" i="1"/>
  <c r="G85" i="1"/>
  <c r="G86" i="1"/>
  <c r="G88" i="1"/>
  <c r="G89" i="1"/>
  <c r="G90" i="1"/>
  <c r="G91" i="1"/>
  <c r="G92" i="1"/>
  <c r="G93" i="1"/>
  <c r="G94" i="1"/>
  <c r="G95" i="1"/>
  <c r="G96" i="1"/>
  <c r="G97" i="1"/>
  <c r="G98" i="1"/>
  <c r="G100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0" i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5" i="1"/>
  <c r="E30" i="1"/>
  <c r="G30" i="1" s="1"/>
  <c r="E214" i="1"/>
  <c r="G214" i="1" s="1"/>
  <c r="E208" i="1"/>
  <c r="G208" i="1" s="1"/>
  <c r="E200" i="1"/>
  <c r="G200" i="1" s="1"/>
  <c r="E199" i="1"/>
  <c r="G199" i="1" s="1"/>
  <c r="E178" i="1"/>
  <c r="G178" i="1" s="1"/>
  <c r="E172" i="1"/>
  <c r="G172" i="1" s="1"/>
  <c r="G9" i="1"/>
  <c r="E21" i="1"/>
  <c r="G21" i="1" s="1"/>
  <c r="E27" i="1"/>
  <c r="G27" i="1" s="1"/>
  <c r="E43" i="1"/>
  <c r="G43" i="1" s="1"/>
  <c r="E63" i="1"/>
  <c r="G63" i="1" s="1"/>
  <c r="E67" i="1"/>
  <c r="G67" i="1" s="1"/>
  <c r="E68" i="1"/>
  <c r="G68" i="1" s="1"/>
  <c r="E87" i="1"/>
  <c r="G87" i="1" s="1"/>
  <c r="E101" i="1"/>
  <c r="E99" i="1" s="1"/>
  <c r="G99" i="1" s="1"/>
  <c r="E120" i="1"/>
  <c r="E118" i="1" s="1"/>
  <c r="G118" i="1" s="1"/>
  <c r="E124" i="1"/>
  <c r="G124" i="1" s="1"/>
  <c r="E130" i="1"/>
  <c r="G130" i="1" s="1"/>
  <c r="E157" i="1"/>
  <c r="G157" i="1" s="1"/>
  <c r="G120" i="1" l="1"/>
  <c r="G101" i="1"/>
  <c r="E79" i="1"/>
  <c r="G79" i="1" s="1"/>
  <c r="E78" i="1"/>
  <c r="G78" i="1" s="1"/>
</calcChain>
</file>

<file path=xl/sharedStrings.xml><?xml version="1.0" encoding="utf-8"?>
<sst xmlns="http://schemas.openxmlformats.org/spreadsheetml/2006/main" count="562" uniqueCount="525">
  <si>
    <t>другие причины</t>
  </si>
  <si>
    <t>истечение сроков давности привлечения к административной ответственности по причинам неявки на заседание комиссии</t>
  </si>
  <si>
    <t>нарушение сроков предоставления административных протоколов в МКДНиЗП</t>
  </si>
  <si>
    <t>212.</t>
  </si>
  <si>
    <t>истечение сроков давности привлечения к административной ответственности (п. 6 ст. 24.5 КоАП РФ), всего</t>
  </si>
  <si>
    <t>211.</t>
  </si>
  <si>
    <t>отсутствие события или состава административного правонарушения (п. 1 и п. 2 ст. 24.5 КоАП РФ)</t>
  </si>
  <si>
    <t>210.</t>
  </si>
  <si>
    <t>209.</t>
  </si>
  <si>
    <t>208.</t>
  </si>
  <si>
    <t>207.</t>
  </si>
  <si>
    <t>206.</t>
  </si>
  <si>
    <t>истечение сроков давности привлечения к административной (п. 6 ст. 24.5 КоАП РФ), всего ответственности</t>
  </si>
  <si>
    <t>205.</t>
  </si>
  <si>
    <t>204.</t>
  </si>
  <si>
    <t>203.</t>
  </si>
  <si>
    <t>202.</t>
  </si>
  <si>
    <t>201.</t>
  </si>
  <si>
    <t>200.</t>
  </si>
  <si>
    <t>199.</t>
  </si>
  <si>
    <t>196.</t>
  </si>
  <si>
    <t>195.</t>
  </si>
  <si>
    <t>191.</t>
  </si>
  <si>
    <t>из них прекращено</t>
  </si>
  <si>
    <t>по иным статьям</t>
  </si>
  <si>
    <t>187.</t>
  </si>
  <si>
    <t>по ст. 6.23 КоАП РФ</t>
  </si>
  <si>
    <t>186.</t>
  </si>
  <si>
    <t>по ч. 2 ст.6.10 КоАП РФ</t>
  </si>
  <si>
    <t>184.</t>
  </si>
  <si>
    <t>183.</t>
  </si>
  <si>
    <t>по ч. 1 ст. 6.10 КоАП РФ</t>
  </si>
  <si>
    <t>182.</t>
  </si>
  <si>
    <t>181.</t>
  </si>
  <si>
    <t>по ст. 20.22 КоАП РФ</t>
  </si>
  <si>
    <t>180.</t>
  </si>
  <si>
    <t>179.</t>
  </si>
  <si>
    <t>по ст. 5.36 КоАП РФ</t>
  </si>
  <si>
    <t>178.</t>
  </si>
  <si>
    <t>177.</t>
  </si>
  <si>
    <t>по ч.2 и ч.3 ст. 5.35 КоАП РФ</t>
  </si>
  <si>
    <t>176.</t>
  </si>
  <si>
    <t>175.</t>
  </si>
  <si>
    <t>по ч. 1 ст. 5.35 КоАП РФ</t>
  </si>
  <si>
    <t>174.</t>
  </si>
  <si>
    <t>173.</t>
  </si>
  <si>
    <t>157.</t>
  </si>
  <si>
    <t>156.</t>
  </si>
  <si>
    <t>из строки 154</t>
  </si>
  <si>
    <t>155.</t>
  </si>
  <si>
    <t>154.</t>
  </si>
  <si>
    <t>153.</t>
  </si>
  <si>
    <t>152.</t>
  </si>
  <si>
    <t>151.</t>
  </si>
  <si>
    <t>150.</t>
  </si>
  <si>
    <t>149.</t>
  </si>
  <si>
    <t>из строки 147</t>
  </si>
  <si>
    <t>148.</t>
  </si>
  <si>
    <t>стр.147=стр.148+стр.149+стр.150
+стр.151+стр.152</t>
  </si>
  <si>
    <t>147.</t>
  </si>
  <si>
    <t>146.</t>
  </si>
  <si>
    <t>145.</t>
  </si>
  <si>
    <t>144.</t>
  </si>
  <si>
    <t>Из строки 142</t>
  </si>
  <si>
    <t>143.</t>
  </si>
  <si>
    <t>стр.142≤стр.140</t>
  </si>
  <si>
    <t>стр.141≤стр.140</t>
  </si>
  <si>
    <t>Из строки 140</t>
  </si>
  <si>
    <t>стр.140≥стр.141 
 стр.140≥стр.142</t>
  </si>
  <si>
    <t>стр.139≤стр.109</t>
  </si>
  <si>
    <t>139.</t>
  </si>
  <si>
    <t>стр.138≤стр.137</t>
  </si>
  <si>
    <t>138.</t>
  </si>
  <si>
    <t>стр.137≥стр.138</t>
  </si>
  <si>
    <t>протоколов и постановлений об административных правонарушениях по другим статьям</t>
  </si>
  <si>
    <t>137.</t>
  </si>
  <si>
    <t>стр.136≤стр.135</t>
  </si>
  <si>
    <t>136.</t>
  </si>
  <si>
    <t>стр.135≥стр.136</t>
  </si>
  <si>
    <t>по ст. 20.21 КоАП РФ</t>
  </si>
  <si>
    <t>135.</t>
  </si>
  <si>
    <t>стр.134≤стр.133</t>
  </si>
  <si>
    <t>134.</t>
  </si>
  <si>
    <t>стр.133≥стр.134</t>
  </si>
  <si>
    <t>по ст. 20.20 КоАП РФ</t>
  </si>
  <si>
    <t>133.</t>
  </si>
  <si>
    <t>стр.132≤стр.131</t>
  </si>
  <si>
    <t>132.</t>
  </si>
  <si>
    <t>стр.131≥стр.132</t>
  </si>
  <si>
    <t>по ст. 20.1 КоАП РФ</t>
  </si>
  <si>
    <t>131.</t>
  </si>
  <si>
    <t>стр.130≤стр.129</t>
  </si>
  <si>
    <t>130.</t>
  </si>
  <si>
    <t>стр.129≥стр.130</t>
  </si>
  <si>
    <t>по ст. 7.27 КоАП РФ</t>
  </si>
  <si>
    <t>129.</t>
  </si>
  <si>
    <t>стр.128≤стр.127</t>
  </si>
  <si>
    <t>128.</t>
  </si>
  <si>
    <t>стр.127≥стр.128</t>
  </si>
  <si>
    <t>по ст. 6.24 КоАП РФ</t>
  </si>
  <si>
    <t>127.</t>
  </si>
  <si>
    <t>стр.126≤стр.125</t>
  </si>
  <si>
    <t>126.</t>
  </si>
  <si>
    <t>стр.125≥стр.126</t>
  </si>
  <si>
    <t>по ст. 6.9 КоАП РФ</t>
  </si>
  <si>
    <t>125.</t>
  </si>
  <si>
    <t>стр.123≥стр.124</t>
  </si>
  <si>
    <t>124.</t>
  </si>
  <si>
    <t>по ст. 6.8 КоАП РФ</t>
  </si>
  <si>
    <t>123.</t>
  </si>
  <si>
    <t>стр.122≤стр.121</t>
  </si>
  <si>
    <t>122.</t>
  </si>
  <si>
    <t>стр.121≥стр.122</t>
  </si>
  <si>
    <t>по статье 6.1.1 КоАП РФ</t>
  </si>
  <si>
    <t>из строки 120</t>
  </si>
  <si>
    <t>121.</t>
  </si>
  <si>
    <t>стр.120=стр.121+стр.123+стр.125
+стр.127+стр.129+стр.131+стр.133
+стр.135+стр.137</t>
  </si>
  <si>
    <t>120.</t>
  </si>
  <si>
    <t>118. (3.06)</t>
  </si>
  <si>
    <t>117. (3.05)</t>
  </si>
  <si>
    <t>116. (3.04.)</t>
  </si>
  <si>
    <t>стр.115≥стр.158</t>
  </si>
  <si>
    <t>из строки 114</t>
  </si>
  <si>
    <t>115. (3.03)</t>
  </si>
  <si>
    <t>стр.114=стр.115+стр.116+стр.117
+стр.118+стр.119</t>
  </si>
  <si>
    <t>114. (3.02)</t>
  </si>
  <si>
    <t>стр.113≤стр.112</t>
  </si>
  <si>
    <t>из строки 112</t>
  </si>
  <si>
    <t>113.</t>
  </si>
  <si>
    <t>стр.112≥стр.113</t>
  </si>
  <si>
    <t>из строки 110</t>
  </si>
  <si>
    <t>111. (3.01)</t>
  </si>
  <si>
    <t>стр.110=стр.111+стр.112</t>
  </si>
  <si>
    <t>110.</t>
  </si>
  <si>
    <t>стр.109≥стр.139</t>
  </si>
  <si>
    <t>из строки 108</t>
  </si>
  <si>
    <t>стр.108=стр.109+стр.110</t>
  </si>
  <si>
    <t>108.</t>
  </si>
  <si>
    <t>Раздел 3. Производство по делам об административных
правонарушениях, рассмотрение прекращенных уголовных дел или материалов об отказе в их возбуждении</t>
  </si>
  <si>
    <t>107.</t>
  </si>
  <si>
    <t>стр.106≤стр.105</t>
  </si>
  <si>
    <t>106.</t>
  </si>
  <si>
    <t>стр.105≥стр.106</t>
  </si>
  <si>
    <t>105.</t>
  </si>
  <si>
    <t>104.</t>
  </si>
  <si>
    <t>103.</t>
  </si>
  <si>
    <t>102.</t>
  </si>
  <si>
    <t>101.</t>
  </si>
  <si>
    <t>100.</t>
  </si>
  <si>
    <t>99.</t>
  </si>
  <si>
    <t>98.</t>
  </si>
  <si>
    <t>97.</t>
  </si>
  <si>
    <t>96.</t>
  </si>
  <si>
    <t>95.</t>
  </si>
  <si>
    <t>94.</t>
  </si>
  <si>
    <t>из строки 92</t>
  </si>
  <si>
    <t>93.</t>
  </si>
  <si>
    <t>стр.92=стр.93+стр.94+стр.95+стр.96</t>
  </si>
  <si>
    <t>92.</t>
  </si>
  <si>
    <t>91.</t>
  </si>
  <si>
    <t xml:space="preserve">стр.90=стр.91+стр.92+стр.97+стр.98+стр.99
+стр.100+стр.101+стр.102+стр.103+стр.104
</t>
  </si>
  <si>
    <t>90.</t>
  </si>
  <si>
    <t>стр.89≤стр.88</t>
  </si>
  <si>
    <t>стр.89≤стр.88≤стр.87</t>
  </si>
  <si>
    <t>стр.87≥стр.88</t>
  </si>
  <si>
    <t>86.</t>
  </si>
  <si>
    <t>85.</t>
  </si>
  <si>
    <t>стр.84≤стр.83</t>
  </si>
  <si>
    <t>из строки 83</t>
  </si>
  <si>
    <t>84.</t>
  </si>
  <si>
    <t>стр.83≥стр.84</t>
  </si>
  <si>
    <t>стр.82≥стр.83</t>
  </si>
  <si>
    <t>81.</t>
  </si>
  <si>
    <t>80.</t>
  </si>
  <si>
    <t>из строки 76</t>
  </si>
  <si>
    <t>79.</t>
  </si>
  <si>
    <t>стр.78=стр.79+стр.80+стр.81     стр.78≤стр.76</t>
  </si>
  <si>
    <t>77.</t>
  </si>
  <si>
    <t>из строки 72</t>
  </si>
  <si>
    <t>71.</t>
  </si>
  <si>
    <t>стр.70= стр.58 – стр.64</t>
  </si>
  <si>
    <t>70.</t>
  </si>
  <si>
    <t>стр.69=стр.54 – стр.62</t>
  </si>
  <si>
    <t>69.</t>
  </si>
  <si>
    <t>68.</t>
  </si>
  <si>
    <t>67.</t>
  </si>
  <si>
    <t>66.</t>
  </si>
  <si>
    <t>65.</t>
  </si>
  <si>
    <t>стр.66≤стр.64≤стр.58</t>
  </si>
  <si>
    <t>64.</t>
  </si>
  <si>
    <t>63. (2.07)</t>
  </si>
  <si>
    <t>из строки 54</t>
  </si>
  <si>
    <t>62. (2.06)</t>
  </si>
  <si>
    <t>стр.61≤стр.60</t>
  </si>
  <si>
    <t>61. (2.04)</t>
  </si>
  <si>
    <t>стр.61≤стр.60≤стр.34</t>
  </si>
  <si>
    <t>из строки 34</t>
  </si>
  <si>
    <t>60. (2.03)</t>
  </si>
  <si>
    <t>стр.59=стр.29+стр.33</t>
  </si>
  <si>
    <t>59.</t>
  </si>
  <si>
    <t>стр.58 = стр.28+стр.32</t>
  </si>
  <si>
    <t>58.</t>
  </si>
  <si>
    <t>стр.57≤стр.56</t>
  </si>
  <si>
    <t>57.</t>
  </si>
  <si>
    <t>стр.57≤стр.56≤стр.54</t>
  </si>
  <si>
    <t>56.</t>
  </si>
  <si>
    <t>55.</t>
  </si>
  <si>
    <t>стр.54=стр.27+стр.31
стр.54≥стр.35+стр.36+стр.37+стр.38+стр.39+стр.40+стр.41+стр.42+стр.43+стр.44+стр.45+стр.46+стр.47+стр.48+стр.49</t>
  </si>
  <si>
    <t>54. (2.05)</t>
  </si>
  <si>
    <t>53. (2.02)</t>
  </si>
  <si>
    <t>52. (2.10)</t>
  </si>
  <si>
    <t>51. (2.09)</t>
  </si>
  <si>
    <t>50. (2.08)</t>
  </si>
  <si>
    <t>49.</t>
  </si>
  <si>
    <t>48.</t>
  </si>
  <si>
    <t>47.</t>
  </si>
  <si>
    <t>46.</t>
  </si>
  <si>
    <t>45.</t>
  </si>
  <si>
    <t>44.</t>
  </si>
  <si>
    <t>43.</t>
  </si>
  <si>
    <t>42.</t>
  </si>
  <si>
    <t>41.</t>
  </si>
  <si>
    <t>40.</t>
  </si>
  <si>
    <t>39.</t>
  </si>
  <si>
    <t>38.</t>
  </si>
  <si>
    <t>37.</t>
  </si>
  <si>
    <t>36.</t>
  </si>
  <si>
    <t>стр.35+стр.36+стр.37+стр.38
+стр.39+стр.40+стр.41+стр.42
+стр.43+стр.44+стр.45+стр.46
+стр.47+стр.48+стр.49≤ стр.54</t>
  </si>
  <si>
    <t>35.</t>
  </si>
  <si>
    <t>стр.34=стр.26+стр.30     стр.34≥стр.60</t>
  </si>
  <si>
    <t>34. (2.01)</t>
  </si>
  <si>
    <t>33.</t>
  </si>
  <si>
    <t>32.</t>
  </si>
  <si>
    <t>31.</t>
  </si>
  <si>
    <t>30.</t>
  </si>
  <si>
    <t>29.</t>
  </si>
  <si>
    <t>28.</t>
  </si>
  <si>
    <t>стр.27≤ стр.26</t>
  </si>
  <si>
    <t>27.</t>
  </si>
  <si>
    <t>стр.26≥стр.27</t>
  </si>
  <si>
    <t>26.</t>
  </si>
  <si>
    <t>25.</t>
  </si>
  <si>
    <t>24.</t>
  </si>
  <si>
    <t>23.</t>
  </si>
  <si>
    <t>из строки 21</t>
  </si>
  <si>
    <t>22.</t>
  </si>
  <si>
    <t>стр.21=стр.23+стр.24+стр.25</t>
  </si>
  <si>
    <t>21.</t>
  </si>
  <si>
    <t>20.</t>
  </si>
  <si>
    <t>из строки 18</t>
  </si>
  <si>
    <t>19.</t>
  </si>
  <si>
    <t>стр.18=стр.19+стр.20</t>
  </si>
  <si>
    <t>18.</t>
  </si>
  <si>
    <t>Раздел 2. Меры по защите и восстановлению прав несовершеннолетних, координации деятельности органов и учреждений системы профилактики безнадзорности и правонарушений</t>
  </si>
  <si>
    <t>17. (1.16)</t>
  </si>
  <si>
    <t>16.</t>
  </si>
  <si>
    <t>15.</t>
  </si>
  <si>
    <t>из строки 13</t>
  </si>
  <si>
    <t>14.</t>
  </si>
  <si>
    <t>стр.13=стр.14+ стр.15+ стр.16</t>
  </si>
  <si>
    <t>13. (1.14)</t>
  </si>
  <si>
    <t>стр. 12 ≤ стр. 11</t>
  </si>
  <si>
    <t>12. (1.10)</t>
  </si>
  <si>
    <t>стр. 11 ≥ стр. 12</t>
  </si>
  <si>
    <t>11. (1.09)</t>
  </si>
  <si>
    <t>10. (1.05)</t>
  </si>
  <si>
    <t>9.</t>
  </si>
  <si>
    <t>8.</t>
  </si>
  <si>
    <t>7.</t>
  </si>
  <si>
    <t>6.</t>
  </si>
  <si>
    <t>5.</t>
  </si>
  <si>
    <t xml:space="preserve"> из строки 3</t>
  </si>
  <si>
    <t>4.</t>
  </si>
  <si>
    <t>стр. 3≤ стр. 2</t>
  </si>
  <si>
    <t>3.</t>
  </si>
  <si>
    <t>стр. 2  ≥ стр. 3</t>
  </si>
  <si>
    <t>2. (1.04)</t>
  </si>
  <si>
    <t>1. (1.01)</t>
  </si>
  <si>
    <t>Раздел 1. Общие сведения</t>
  </si>
  <si>
    <t>Итого</t>
  </si>
  <si>
    <t>Муниципальные образования</t>
  </si>
  <si>
    <t>Наименование показателя</t>
  </si>
  <si>
    <t>Номер строки (код строки [1])</t>
  </si>
  <si>
    <t xml:space="preserve">                                   Форма
         отчета органов местного самоуправления муниципальных образований Ханты-Мансийского автономного округа - Югры
         об осуществлении переданных им отдельных государственных полномочий по созданию и осуществлению деятельности комиссий по делам несовершеннолетних и защите их прав
</t>
  </si>
  <si>
    <t xml:space="preserve"> (муниципальное образование)            (период)</t>
  </si>
  <si>
    <t>стр.63≤стр.62</t>
  </si>
  <si>
    <t>стр.62≥стр.63</t>
  </si>
  <si>
    <t>159.</t>
  </si>
  <si>
    <t>160.</t>
  </si>
  <si>
    <t>161. (3.17)</t>
  </si>
  <si>
    <t>162. (3.08)</t>
  </si>
  <si>
    <t>163. (3.09)</t>
  </si>
  <si>
    <t>164. (3.10)</t>
  </si>
  <si>
    <t>165. (3.11)</t>
  </si>
  <si>
    <t>166. (3.12)</t>
  </si>
  <si>
    <t>167.</t>
  </si>
  <si>
    <t>168.</t>
  </si>
  <si>
    <t>169.</t>
  </si>
  <si>
    <t>170.</t>
  </si>
  <si>
    <t>171.</t>
  </si>
  <si>
    <t>172.</t>
  </si>
  <si>
    <t>185. (3.18)</t>
  </si>
  <si>
    <t>188. (3.19)</t>
  </si>
  <si>
    <t>189. (3.15)</t>
  </si>
  <si>
    <t>190.</t>
  </si>
  <si>
    <t>192. (3.13)</t>
  </si>
  <si>
    <t>193. (3.14)</t>
  </si>
  <si>
    <t>194.</t>
  </si>
  <si>
    <t>197.</t>
  </si>
  <si>
    <t>198.</t>
  </si>
  <si>
    <t>стр.161≤стр.158≤стр.115</t>
  </si>
  <si>
    <t>стр.161≤стр.158</t>
  </si>
  <si>
    <t>стр.162=стр.163+стр.164+стр.165
+стр.166+стр.167</t>
  </si>
  <si>
    <t>стр.163≥стр.185</t>
  </si>
  <si>
    <t>стр.168=стр.169+стр.171+стр.173
+стр.175+стр.177+стр.179+стр.181
+стр.183</t>
  </si>
  <si>
    <t>стр.169≥стр.170</t>
  </si>
  <si>
    <t>стр.171≥стр.172</t>
  </si>
  <si>
    <t>стр.173≥стр.174</t>
  </si>
  <si>
    <t>стр.175≥стр.176</t>
  </si>
  <si>
    <t>стр.177≥стр.178</t>
  </si>
  <si>
    <t>стр.170≤стр.169</t>
  </si>
  <si>
    <t>стр.188≤стр.185≤стр.163</t>
  </si>
  <si>
    <t>стр.172≤стр.171</t>
  </si>
  <si>
    <t>стр.174≤стр.173</t>
  </si>
  <si>
    <t>стр.176≤стр.175</t>
  </si>
  <si>
    <t>стр.178≤стр.177</t>
  </si>
  <si>
    <t>стр.179≥стр.180</t>
  </si>
  <si>
    <t>стр.180≤стр.179</t>
  </si>
  <si>
    <t>стр.181≥стр.182</t>
  </si>
  <si>
    <t>стр.182≤стр.181</t>
  </si>
  <si>
    <t>стр.183≥стр.184</t>
  </si>
  <si>
    <t>стр.184≤стр.183</t>
  </si>
  <si>
    <t>стр.188≤стр.185</t>
  </si>
  <si>
    <t>стр.189=стр.185+стр.158</t>
  </si>
  <si>
    <t>стр.190=стр.186+стр.159</t>
  </si>
  <si>
    <t>стр.192≥стр.193</t>
  </si>
  <si>
    <t>стр.193≤стр.192</t>
  </si>
  <si>
    <t>стр.198=стр.199+стр.200+стр.201
+стр.202+стр.203</t>
  </si>
  <si>
    <t>стр.204=стр.205+стр.206+стр.207
+стр.208+стр.209</t>
  </si>
  <si>
    <t>Березовский район</t>
  </si>
  <si>
    <t>Число МКДНиЗП, осуществляющих деятельность в муниципальных образованиях, расположенных на территории автономного округа, чел</t>
  </si>
  <si>
    <t>Штатная численность специалистов, обеспечивающих деятельность МКДНиЗП, чел</t>
  </si>
  <si>
    <t>Фактическая численность специалистов, обеспечивающих деятельность МКДНиЗП, чел</t>
  </si>
  <si>
    <t>председателей МКДНиЗП, чел</t>
  </si>
  <si>
    <t>ответственных секретарей МКДНиЗП, чел</t>
  </si>
  <si>
    <t>имеют высшее юридическое образование, чел</t>
  </si>
  <si>
    <t>имеют высшее педагогическое образование, чел</t>
  </si>
  <si>
    <t>имеют иное высшее образование, чел</t>
  </si>
  <si>
    <t>Количество специалистов, обеспечивающих деятельность МКДНиЗП, прошедших курсы повышения квалификации за последние 5 лет, чел</t>
  </si>
  <si>
    <t>Число общественных комиссий по делам несовершеннолетних и защите их прав, ед</t>
  </si>
  <si>
    <t>Число заседаний, проведенных МКДНиЗП,ед</t>
  </si>
  <si>
    <t>из строки 11</t>
  </si>
  <si>
    <t>выездных, расширенных, ед</t>
  </si>
  <si>
    <t>Число рассмотренных МКДНиЗП обращений граждан (поступивших в том числе в адрес специалистов, обеспечивающих деятельность МКДНиЗП либо ее председателя, заместителя председателя или членов), ед</t>
  </si>
  <si>
    <t>от несовершеннолетних,ед</t>
  </si>
  <si>
    <t>от родителей (законных представителей) несовершеннолетних,ед</t>
  </si>
  <si>
    <t>других граждан, организаций, объединений,ед</t>
  </si>
  <si>
    <t xml:space="preserve">Число посещений членами МКДНиЗП организаций в рамках проверки поступивших сообщений о нарушении прав и законных интересов несовершеннолетних,ед
</t>
  </si>
  <si>
    <t>Численность несовершеннолетних, проживающих на территории (на 1 января отчетного года), чел</t>
  </si>
  <si>
    <t>0 - 14 лет, чел</t>
  </si>
  <si>
    <t>15 - 18 лет, чел</t>
  </si>
  <si>
    <t>Численность выявленных безнадзорных и беспризорных несовершеннолетних, чел</t>
  </si>
  <si>
    <t>из них беспризорных, чел</t>
  </si>
  <si>
    <t>представители муниципального образования, чел</t>
  </si>
  <si>
    <t>жители других муниципальных образований автономного округа, чел</t>
  </si>
  <si>
    <t>жители других субъектов РФ и граждане иных государств, чел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</si>
  <si>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проводится индивидуальная профилактическая работа, состоящих на учете на начало отчетного периода всего (на 1 января отчетного года), чел</t>
  </si>
  <si>
    <t>Численность несовершеннолетних, признанных находящими в СОП по постановлениям МКДНиЗП, на начало отчетного периода всего (на 1 января отчетного года), чел</t>
  </si>
  <si>
    <t>Численность семей, признанных находящимися в СОП по постановлениям МКДНиЗП, на начало отчетного периода всего (на 1 января отчетного года), ед</t>
  </si>
  <si>
    <t>в них проживает детей, чел</t>
  </si>
  <si>
    <t>Численность несовершеннолетних, выявленных в течение отчетного периода для проведения с ними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</si>
  <si>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несовершеннолетних, признанных находящимися в СОП по постановлениям МКДНиЗП, в течение отчетного периода, чел</t>
  </si>
  <si>
    <t>Численность семей,  признанных находящимися в СОП по постановлениям МКДНиЗП,  в течение отчетного периода, ед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</si>
  <si>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проводилась индивидуальная профилактическая работа в течение отчетного периода, чел</t>
  </si>
  <si>
    <t>безнадзорных или беспризорных (п.1 ст. 5 120-ФЗ), чел</t>
  </si>
  <si>
    <t>занимающихся бродяжничеством или попрошайничеством (п.2 ст. 5 120-ФЗ), чел</t>
  </si>
  <si>
    <t xml:space="preserve">содержащихся в социально-реабилитационных центрах для несовершеннолетних, социальных приютах, центрах помощи детям, оставшимся без попечения родителей, специальных учебно-воспитательных и других учреждениях для несовершеннолетних, нуждающихся в социальной помощи и (или) реабилитации (п. 3 ст. 5 120-ФЗ), чел
</t>
  </si>
  <si>
    <t>употребляющих наркотические средства или психотропные вещества без назначения врача либо употребляющих одурманивающие вещества, алкогольную и спиртосодержащую продукцию (п. 4 ст. 5 120-ФЗ), чел</t>
  </si>
  <si>
    <t xml:space="preserve">совершивших правонарушение, повлекшее применение мер административной ответственности (п.5 ст. 5 120-ФЗ), чел
</t>
  </si>
  <si>
    <t xml:space="preserve">совершивших правонарушение до достижения возраста, с которого наступает административная ответственность (п. 6 ст. 5 120-ФЗ), чел
</t>
  </si>
  <si>
    <t>освобожденных от уголовной ответственности вследствие акта об амнистии или в связи с изменением обстановки, а также в случаях, когда признано, что исправление несовершеннолетнего может быть достигнуто путем применения принудительных мер воспитательного воздействия (п. 7 ст. 5 120-ФЗ), чел</t>
  </si>
  <si>
    <t>совершивших общественно опасное деяние и не подлежащих уголовной ответственности в связи с недостижением возраста, с которого наступает уголовная ответственность, или вследствие отставания в психическом развитии, не связанного с психическим расстройством (п. 8 ст. 5 120-ФЗ), чел</t>
  </si>
  <si>
    <t>обвиняемых или подозреваемых в совершении преступлений, в отношении которых избраны меры пресечения, предусмотренные УПК РФ (п. 9 ст. 5 120-ФЗ), чел</t>
  </si>
  <si>
    <t>отбывающих наказание в виде лишения свободы в воспитательных колониях (п. 9.1  ст. 5 120-ФЗ), чел</t>
  </si>
  <si>
    <t>условно-досрочно освобожденных от отбывания наказания, освобожденных от наказания вследствие акта об амнистии или в связи с помилованием (п. 10 ст. 5 120-ФЗ), чел</t>
  </si>
  <si>
    <t>которым предоставлена отсрочка отбывания наказания или отсрочка исполнения приговора (п. 11 ст. 5 120-ФЗ), чел</t>
  </si>
  <si>
    <t xml:space="preserve">освобожденных из учреждений уголовно-исполнительной системы, вернувшихся из СУВУЗТ, если они в период пребывания в указанных учреждениях допускали нарушения режима, совершали противоправные деяния и (или) после освобождения (выпуска) находятся в СОП и (или) нуждаются в социальной помощи и (или) реабилитации (п. 12 ст. 5 120-ФЗ), чел
</t>
  </si>
  <si>
    <t>осужденных за совершение преступления небольшой или средней тяжести и освобожденных судом от наказания с применением принудительных мер воспитательного воздействия (п. 13 ст. 5 120-ФЗ), чел</t>
  </si>
  <si>
    <t xml:space="preserve">осужденных условно, осужденных к обязательным работам, исправительным работам или иным мерам наказания, не связанным с лишением свободы (п. 14 ст. 5 120-ФЗ), чел
</t>
  </si>
  <si>
    <t xml:space="preserve">численность несовершеннолетних, обучающихся по образовательным программам начального общего, основного общего и среднего общего образования, чел
</t>
  </si>
  <si>
    <t xml:space="preserve">численность несовершеннолетних, обучающихся по образовательным программам среднего профессионального образования, чел
</t>
  </si>
  <si>
    <t xml:space="preserve">численность несовершеннолетних, обучающихся по образовательным программам высшего образования, чел
</t>
  </si>
  <si>
    <t>численность несовершеннолетних, совершивших преступления, административные правонарушения и иные антиобщественные действия в период проведения с ними различными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</si>
  <si>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несовершеннолетних, признанных находящимися в СОП по постановлениям МКДНиЗП, в течение отчетного периода, чел</t>
  </si>
  <si>
    <t>численность несовершеннолетних, находящихся в СОП по постановлениям  МКДНиЗП, совершивших преступления, административные правонарушения и иные антиобщественные действия в период проведения с ними различными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</si>
  <si>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 в возрасте от 6,5 до 18 лет, находящихся в СОП по постановлениям МКДНиЗП, в отношении которых проводилась индивидуальная профилактическая работа, в течение отчетного периода, чел</t>
  </si>
  <si>
    <t>численность несовершеннолетних в возрасте от 6,5 до 18 лет, находящихся в СОП, охваченных организованными формами занятости (внеурочна ядеятельность, трудоустройство, оздоровление, клубы по месту жительства, кружки, спортивные секции и иное), чел</t>
  </si>
  <si>
    <t>Численность семей, находящихся в СОП по постановлениям МКДНиЗП, в отношении которых проводилась индивидуальная профилактическая работа в течение отчетного периода, ед</t>
  </si>
  <si>
    <t>численность несовершеннолетних, в отношении которых прекращена индивидуальная профилактическая работа, всего в течение отчетного периода, чел</t>
  </si>
  <si>
    <t>из них в связи с улучшением ситуации, чел</t>
  </si>
  <si>
    <t>численность несовершеннолетних, находящихся в СОП по постановлениям МКДНиЗП, в отношении которых в отчетный период прекращена индивидуальная профилактическая работа, всего в течение отчетного периода, чел</t>
  </si>
  <si>
    <t>Численность семей, находящихся в СОП по с постановлениям МКДНиЗП, в отношении которых прекращена индивидуальная профилактическая работа, всего в течение отчетного периода, ед</t>
  </si>
  <si>
    <t>Численность семей, находящихся в СОП по постановлениям МКДНиЗП, в отношении которых прекращена индивидуальная профилактическая работа в связи с улучшением ситуации, устранением причин и условий, обуславливающих СОП, ед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</si>
  <si>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проводится индивидуальная профилактическая работа, состоящих на учете на конец отчетного периода, чел</t>
  </si>
  <si>
    <t>Численность несовершеннолетних, находящихся в СОП по постановлениям МКДНиЗП, на конец отчетного периода, чел</t>
  </si>
  <si>
    <t>Численность семей, находящихся в СОП по постановлениям МКДНиЗП,  на конец отчетного периода, ед</t>
  </si>
  <si>
    <t>72. (2.18)</t>
  </si>
  <si>
    <t>Число исковых заявлений, направленных в интересах несовершеннолетних по постановлениям МКДНиЗП в суд, ед</t>
  </si>
  <si>
    <t>73. (2.19)</t>
  </si>
  <si>
    <t>о лишении родительских прав, ед</t>
  </si>
  <si>
    <t>74. (2.20)</t>
  </si>
  <si>
    <t>об ограничении родительских прав, ед</t>
  </si>
  <si>
    <t>75. (2.21)</t>
  </si>
  <si>
    <t>иные, ед</t>
  </si>
  <si>
    <t>76. (2.22)</t>
  </si>
  <si>
    <t xml:space="preserve">количество исковых заявлений, рассмотренных в течение отчетного периода судом, ед </t>
  </si>
  <si>
    <t>с участием представителей МКДНиЗП, ед</t>
  </si>
  <si>
    <t>78. (2.23.)</t>
  </si>
  <si>
    <t>удовлетворено судом, ед</t>
  </si>
  <si>
    <t>из строки 78</t>
  </si>
  <si>
    <t>82. (2.24)</t>
  </si>
  <si>
    <t>Число постановлений, вынесенных МКДНиЗП по вопросам, связанным с отчислением несовершеннолетних из организаций, осуществляющих образовательную деятельность, и иным вопросам, связанным с их обучением, ед</t>
  </si>
  <si>
    <t>83. (2.25)</t>
  </si>
  <si>
    <t>Из них с решением о согласовании оставления общеобразовательной организации либо отчисления из организации, осуществляющей образовательную деятельность, ед</t>
  </si>
  <si>
    <t>трудоустроены или продолжают освоение образовательных программ по иной форме обучения, чел</t>
  </si>
  <si>
    <t>Рассмотрено на заседании МКДНиЗП вопросов общепрофилактического направления, ед</t>
  </si>
  <si>
    <t>Количество заслушанных отчетов должностных лиц по устранению недостатков, ед</t>
  </si>
  <si>
    <t>87. (2.29)</t>
  </si>
  <si>
    <t>Число поручений (рекомендаций), зафиксированных в постановлениях МКДНиЗП, по вопросам защиты прав несовершеннолетних, направленных в органы и учреждения системы профилактики безнадзорности и правонарушений несовершеннолетних, иные органы и учреждения, ед</t>
  </si>
  <si>
    <t>88. (2.30)</t>
  </si>
  <si>
    <t>Число поручений (рекомендаций), зафиксированных в постановлениях МКДНиЗП, срок исполнения которых наступил в отчетный период, ед</t>
  </si>
  <si>
    <t>89. (2.31)</t>
  </si>
  <si>
    <t>Число поручений (рекомендаций), зафиксированных в постановлениях МКДНиЗП, исполненных в полном объеме, ед</t>
  </si>
  <si>
    <t>Число проведенных мероприятий по изучению деятельности  учреждений системы профилактики безнадзорности и правонарушений несовершеннолетних, других органов и учреждений, общественных объединений, осуществляющих меры по профилактике безнадзорности и правонарушений несовершеннолетних, ед</t>
  </si>
  <si>
    <t>из строки 90</t>
  </si>
  <si>
    <t>учреждений социальной защиты населения, ед</t>
  </si>
  <si>
    <t>учреждений системы образования, ед</t>
  </si>
  <si>
    <t>общеобразовательных организаций, ед</t>
  </si>
  <si>
    <t>организаций, реализующих
программы профессионального
образования, ед</t>
  </si>
  <si>
    <t>СУВУЗТ, ед</t>
  </si>
  <si>
    <t>учреждений по делам молодежи, клубов по месту
жительства, ед</t>
  </si>
  <si>
    <t>детских оздоровительных лагерей с дневным пребыванием, загородных оздоровительных лагерей и иных детских лагерей, ед</t>
  </si>
  <si>
    <t>учреждений здравоохранения, ед</t>
  </si>
  <si>
    <t>учреждений службы занятости, ед</t>
  </si>
  <si>
    <t>учреждений уголовно-исполнительной системы, ед</t>
  </si>
  <si>
    <t>учреждений культуры, ед</t>
  </si>
  <si>
    <t>учреждений спорта, ед</t>
  </si>
  <si>
    <t>общественных объединений, общественных
организаций, ед</t>
  </si>
  <si>
    <t>Число направленных МКДНиЗП представлений в адрес руководителей органов и учреждений по устранению причин и условий, способствующих правонарушениям несовершеннолетних, ед</t>
  </si>
  <si>
    <t>Получено ответов об устранении выявленных недостатков, ед</t>
  </si>
  <si>
    <t>Количество полученных МКДНиЗП копий приговоров, постановлений суда, в отношении несовершеннолетних, осужденных к мерам наказания, не связанным с лишением свободы, освобожденных от уголовной ответственности в случаях, когда признано, что исправление несовершеннолетнего может быть достигнуто путем применения принудительных мер воспитательного воздействия, ед</t>
  </si>
  <si>
    <t>Поступило в МКДНиЗП материалов для рассмотрения, ед</t>
  </si>
  <si>
    <t>109. (3.20)</t>
  </si>
  <si>
    <t>Число материалов прекращенных уголовных дел или материалов об отказе в возбуждении уголовного дела либо заверенных в установленном порядке копий таких материалов, поступивших в МКДНиЗП, ед</t>
  </si>
  <si>
    <t>Число протоколов и постановлений об административных правонарушениях, поступивших на рассмотрение в МКДНиЗП, ед</t>
  </si>
  <si>
    <t>число протоколов и постановлений об административных правонарушениях несовершеннолетних, ед</t>
  </si>
  <si>
    <t>112. (3.07)</t>
  </si>
  <si>
    <t>число протоколов и постановлений в отношении родителей (законных представителей) несовершеннолетних и иных взрослых лиц, ед</t>
  </si>
  <si>
    <t>протоколов и постановлений
в отношении иных взрослых лиц, ед</t>
  </si>
  <si>
    <t>Число протоколов и постановлений об административных правонарушениях несовершеннолетних, рассмотренных МКДНиЗП, ед</t>
  </si>
  <si>
    <t>с вынесением постановления о назначении административного наказания, ед</t>
  </si>
  <si>
    <t>с вынесением постановления о прекращении производства по делу, ед</t>
  </si>
  <si>
    <t>с вынесением определения о передаче дела судье, в орган, должностному лицу, уполномоченным назначать административные наказания иного вида или размера либо применять иные меры воздействия в соответствии с законодательством РФ, ед</t>
  </si>
  <si>
    <t>с вынесением определения о передаче дела на рассмотрение по подведомственности либо о возвращении протокола и других материалов, ед</t>
  </si>
  <si>
    <t>119.</t>
  </si>
  <si>
    <t>с вынесением иных видов определений, ед</t>
  </si>
  <si>
    <t>Число рассмотренных МКДНиЗП протоколов и постановлений об административных правонарушениях несовершеннолетних, по которым вынесены решения в форме постановления по статьям, ед:</t>
  </si>
  <si>
    <t>из строки 109</t>
  </si>
  <si>
    <t>Число материалов прекращенных уголовных дел или материалов об отказе в возбуждении уголовного дела либо заверенных в установленном порядке копий таких материалов, рассмотренных МКДНиЗП, ед</t>
  </si>
  <si>
    <t>140. (3.21)</t>
  </si>
  <si>
    <t>Численность несовершеннолетних, в отношении которых рассмотрены поступившие материалы прекращенных уголовных дел или материалы об отказе в возбуждении уголовного дела либо заверенные в установленном порядке копии таких материалов, чел</t>
  </si>
  <si>
    <t>141. (3.22)</t>
  </si>
  <si>
    <t>численность несовершеннолетних, в отношении которых приняты постановления о применении мер воздействия, чел</t>
  </si>
  <si>
    <t>142. (3.23)</t>
  </si>
  <si>
    <t>численность несовершеннолетних, в отношении которых приняты постановления МКДНиЗП о ходатайстве перед судом о помещении несовершеннолетнего в СУВУЗТ, чел</t>
  </si>
  <si>
    <t>рассмотрено судом, чел</t>
  </si>
  <si>
    <t>из них с участием представителей МКДНиЗП, чел</t>
  </si>
  <si>
    <t>с принятием решения суда о направлении в СУВУЗТ, чел</t>
  </si>
  <si>
    <t>иные, чел</t>
  </si>
  <si>
    <t>Количество несовершеннолетних, обсужденных на заседаниях МКДНиЗП, чел</t>
  </si>
  <si>
    <t>учащихся общеобразовательных организаций, чел</t>
  </si>
  <si>
    <t>учащихся образовательных организаций,
реализующих программы среднего профессионального образования, чел</t>
  </si>
  <si>
    <t>учащихся образовательных организаций, реализующих программы высшего образования, чел</t>
  </si>
  <si>
    <t>работающих несовершеннолетних, чел</t>
  </si>
  <si>
    <t>неучащихся и неработающих несовершеннолетних, чел</t>
  </si>
  <si>
    <t>совершили правонарушения, чел</t>
  </si>
  <si>
    <t>совершили иные проступки, чел</t>
  </si>
  <si>
    <t>самовольные уходы с места жительства, чел</t>
  </si>
  <si>
    <t>самовольные уходы из учреждений образования и социального обслуживания, чел</t>
  </si>
  <si>
    <t>неисполнение обязанностей либо нарушение ограничений,
наложенных судом, чел</t>
  </si>
  <si>
    <t>158. (3.16)</t>
  </si>
  <si>
    <t>Число постановлений о назначении административного наказания в виде штрафа, вынесенных МКДНиЗП в отношении несовершеннолетних, ед</t>
  </si>
  <si>
    <t>Сумма назначенных штрафов в отношении несовершеннолетних, тыс. руб</t>
  </si>
  <si>
    <t>Сумма поступивших штрафов, вынесенных МКДНиЗП в отношении несовершеннолетних, тыс. руб</t>
  </si>
  <si>
    <t>Число постановлений о назначении административного наказания в виде штрафа, направленных для исполнения судебным приставам-исполнителям, ед</t>
  </si>
  <si>
    <t>Число протоколов и постановлений в отношении родителей (законных представителей) несовершеннолетних и иных взрослых лиц, рассмотренных МКДНиЗП, ед</t>
  </si>
  <si>
    <t>из строки 162</t>
  </si>
  <si>
    <t>с вынесением постановления о прекращении
производства по делу, ед</t>
  </si>
  <si>
    <t>с вынесением определения о передаче дела судье,  в орган, должностному лицу, уполномоченным назначать административные наказания иного вида или размера либо применять иные меры воздействия в соответствии с законодательством РФ, ед</t>
  </si>
  <si>
    <t>с вынесением определения о передаче дела на рассмотрение по подведомственности, если выяснено, что рассмотрение дела не относится к компетенции рассмотревшего его органа, ед</t>
  </si>
  <si>
    <t>Число рассмотренных МКДНиЗП протоколов и постановлений в отношении родителей (законных представителей) несовершеннолетних и иных взрослых лиц, по которым вынесены решения в форме постановления по статьям, ед:</t>
  </si>
  <si>
    <t>из строки 168</t>
  </si>
  <si>
    <t>Число постановлений о назначении административного наказания в виде штрафа, вынесенных МКДНиЗП в отношении родителей (законных представителей) несовершеннолетних и иных взрослых лиц, ед</t>
  </si>
  <si>
    <t>Сумма штрафов, назначенных в отношении родителей (законных представителей) несовершеннолетних и иных взрослых лиц, тыс. руб</t>
  </si>
  <si>
    <t>Сумма поступивших штрафов, вынесенных МКДНиЗП в отношении в отношении родителей (законных представителей) несовершеннолетних и иных взрослых лиц, тыс. руб</t>
  </si>
  <si>
    <t>Число постановлений о назначении административного наказания в виде штрафа, направленных для исполнения судебным приставам- исполнителям, ед</t>
  </si>
  <si>
    <t>Число постановлений о назначении административного наказания в виде штрафа, вынесенных МКДНиЗП, ед</t>
  </si>
  <si>
    <t>Общая сумма штрафов, назначенных МКДНиЗП, тыс. руб</t>
  </si>
  <si>
    <t>Общая сумма взысканных штрафов (в том числе выплаченных добровольно в срок, взысканных судебными приставами- исполнителями), тыс. руб</t>
  </si>
  <si>
    <t>Число рассмотренных судом жалоб (протестов) на постановления МКДНиЗП по делам об административных правонарушениях, ед</t>
  </si>
  <si>
    <t>Из них удовлетворено судом, ед</t>
  </si>
  <si>
    <t>Количество внесенных в адрес МКДНиЗП представлений органами прокуратуры, ед</t>
  </si>
  <si>
    <t>Количество внесенных в адрес МКДНиЗП представлений органами следствия, дознания, ед</t>
  </si>
  <si>
    <t>Количество внесенных в адрес МКДНиЗП частных определений (постановлений) судами, ед</t>
  </si>
  <si>
    <t>Число протоколов об административных правонарушениях, составленных членами МКДНиЗП, ед</t>
  </si>
  <si>
    <t>Количество дел об административных правонарушениях в отношении несовершеннолетних прекращено, ед</t>
  </si>
  <si>
    <t>Из строки 198</t>
  </si>
  <si>
    <t>Количество дел об административных правонарушениях
в отношении родителей (законных представителей) прекращено, ед</t>
  </si>
  <si>
    <t>Из строки 204</t>
  </si>
  <si>
    <t>Количество дел об административных правонарушениях в отношении несовершеннолетних рассмотрено с участием представителей прокуратуры, ед</t>
  </si>
  <si>
    <t>Количество дел об административных правонарушениях в отношении родителей (законных представителей), рассмотренное с участием представителей прокуратуры, ед</t>
  </si>
  <si>
    <t>Количество дел об административных правонарушениях в отношении иных взрослых лиц, рассмотренное с участием представителей прокуратуры, ед</t>
  </si>
  <si>
    <t>стр.72=стр.73+стр.74+стр.75</t>
  </si>
  <si>
    <t>стр.76≥стр.78</t>
  </si>
  <si>
    <r>
      <t xml:space="preserve">    _____</t>
    </r>
    <r>
      <rPr>
        <b/>
        <u/>
        <sz val="11"/>
        <rFont val="Liberation Serif"/>
        <charset val="204"/>
      </rPr>
      <t>Березовский район</t>
    </r>
    <r>
      <rPr>
        <b/>
        <sz val="11"/>
        <rFont val="Liberation Serif"/>
        <family val="1"/>
        <charset val="204"/>
      </rPr>
      <t>_____ за _4</t>
    </r>
    <r>
      <rPr>
        <b/>
        <u/>
        <sz val="11"/>
        <rFont val="Liberation Serif"/>
        <charset val="204"/>
      </rPr>
      <t xml:space="preserve"> квартал 2025 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</si>
</sst>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"/>
    <numFmt numFmtId="165" formatCode="[$-419]dd/mmm"/>
    <numFmt numFmtId="166" formatCode="dd/mm/yy"/>
    <numFmt numFmtId="167" formatCode="0.0"/>
    <numFmt numFmtId="168" formatCode="[$-419]dd/mm/yyyy"/>
  </numFmts>
  <fonts count="13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11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name val="Liberation Serif"/>
      <family val="1"/>
      <charset val="204"/>
    </font>
    <font>
      <sz val="22"/>
      <name val="Liberation Serif"/>
      <family val="1"/>
      <charset val="204"/>
    </font>
    <font>
      <i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u/>
      <sz val="11"/>
      <name val="Liberation Serif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2" fillId="7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6" fillId="0" borderId="1" xfId="0" applyFont="1" applyBorder="1"/>
    <xf numFmtId="0" fontId="10" fillId="0" borderId="0" xfId="0" applyFont="1" applyAlignment="1">
      <alignment vertical="center" wrapText="1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165" fontId="6" fillId="0" borderId="10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165" fontId="6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6" fontId="6" fillId="0" borderId="10" xfId="0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167" fontId="3" fillId="0" borderId="5" xfId="1" applyNumberFormat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top" wrapText="1"/>
      <protection locked="0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5" fillId="0" borderId="9" xfId="1" applyFont="1" applyBorder="1" applyAlignment="1">
      <alignment horizontal="left" vertical="top" wrapText="1"/>
    </xf>
    <xf numFmtId="0" fontId="5" fillId="0" borderId="4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13" Type="http://schemas.microsoft.com/office/2017/10/relationships/person" Target="persons/person.xml"/><Relationship Id="rId3" Type="http://schemas.openxmlformats.org/officeDocument/2006/relationships/styles" Target="styles.xml"/><Relationship Id="rId12" Type="http://schemas.microsoft.com/office/2017/10/relationships/person" Target="persons/person4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11" Type="http://schemas.microsoft.com/office/2017/10/relationships/person" Target="persons/person2.xml"/><Relationship Id="rId5" Type="http://schemas.openxmlformats.org/officeDocument/2006/relationships/calcChain" Target="calcChain.xml"/><Relationship Id="rId10" Type="http://schemas.microsoft.com/office/2017/10/relationships/person" Target="persons/person1.xml"/><Relationship Id="rId4" Type="http://schemas.openxmlformats.org/officeDocument/2006/relationships/sharedStrings" Target="sharedStrings.xml"/><Relationship Id="rId9" Type="http://schemas.microsoft.com/office/2017/10/relationships/person" Target="persons/person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6200" y="714683"/>
    <xdr:ext cx="784860" cy="483253"/>
    <xdr:sp macro="[0]!Макрос6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B6A0B268-4ACB-4893-8724-5062EACEB880}"/>
            </a:ext>
          </a:extLst>
        </xdr:cNvPr>
        <xdr:cNvSpPr/>
      </xdr:nvSpPr>
      <xdr:spPr>
        <a:xfrm>
          <a:off x="76200" y="714683"/>
          <a:ext cx="784860" cy="483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ru-RU" sz="1100"/>
            <a:t>Очистить</a:t>
          </a:r>
          <a:endParaRPr lang="en-US" sz="1100"/>
        </a:p>
        <a:p>
          <a:pPr algn="l"/>
          <a:r>
            <a:rPr lang="ru-RU" sz="1100"/>
            <a:t>форму</a:t>
          </a:r>
          <a:endParaRPr lang="en-US" sz="1100"/>
        </a:p>
      </xdr:txBody>
    </xdr:sp>
    <xdr:clientData fPrintsWithSheet="0"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V225"/>
  <sheetViews>
    <sheetView tabSelected="1" topLeftCell="A190" zoomScaleNormal="100" zoomScaleSheetLayoutView="100" zoomScalePageLayoutView="90" workbookViewId="0">
      <selection activeCell="F198" sqref="F198"/>
    </sheetView>
  </sheetViews>
  <sheetFormatPr defaultColWidth="9.42578125" defaultRowHeight="15"/>
  <cols>
    <col min="1" max="1" width="9.28515625" style="1" customWidth="1"/>
    <col min="2" max="3" width="9.5703125" style="1" customWidth="1"/>
    <col min="4" max="4" width="33.5703125" style="1" customWidth="1"/>
    <col min="5" max="5" width="12.140625" style="1" bestFit="1" customWidth="1"/>
    <col min="6" max="6" width="70.7109375" style="1" customWidth="1"/>
    <col min="7" max="7" width="8.85546875" style="1" customWidth="1"/>
    <col min="8" max="8" width="4.140625" style="1" hidden="1" customWidth="1"/>
    <col min="9" max="9" width="4.42578125" style="1" hidden="1" customWidth="1"/>
    <col min="10" max="10" width="4.28515625" style="1" hidden="1" customWidth="1"/>
    <col min="11" max="13" width="4.140625" style="1" hidden="1" customWidth="1"/>
    <col min="14" max="14" width="4.42578125" style="1" customWidth="1"/>
    <col min="15" max="15" width="26.140625" style="1" customWidth="1"/>
    <col min="16" max="17" width="4.42578125" style="1" customWidth="1"/>
    <col min="18" max="18" width="4.28515625" style="1" customWidth="1"/>
    <col min="19" max="19" width="4.42578125" style="1" customWidth="1"/>
    <col min="20" max="21" width="4.5703125" style="1" customWidth="1"/>
    <col min="22" max="38" width="9.140625" style="1" customWidth="1"/>
    <col min="39" max="45" width="9.140625" customWidth="1"/>
  </cols>
  <sheetData>
    <row r="1" spans="1:48" ht="54.6" customHeight="1">
      <c r="A1" s="77" t="s">
        <v>283</v>
      </c>
      <c r="B1" s="78"/>
      <c r="C1" s="78"/>
      <c r="D1" s="78"/>
      <c r="E1" s="78"/>
      <c r="F1" s="78"/>
      <c r="G1" s="79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AM1" s="1"/>
      <c r="AN1" s="1"/>
      <c r="AO1" s="1"/>
      <c r="AP1" s="1"/>
      <c r="AQ1" s="1"/>
      <c r="AR1" s="1"/>
      <c r="AS1" s="1"/>
    </row>
    <row r="2" spans="1:48" ht="17.25" customHeight="1">
      <c r="A2" s="44"/>
      <c r="B2" s="80" t="s">
        <v>524</v>
      </c>
      <c r="C2" s="80"/>
      <c r="D2" s="80"/>
      <c r="E2" s="80"/>
      <c r="F2" s="80"/>
      <c r="G2" s="45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AM2" s="1"/>
      <c r="AN2" s="1"/>
      <c r="AO2" s="1"/>
      <c r="AP2" s="1"/>
      <c r="AQ2" s="1"/>
      <c r="AR2" s="1"/>
      <c r="AS2" s="1"/>
    </row>
    <row r="3" spans="1:48" ht="25.9" customHeight="1">
      <c r="A3" s="46"/>
      <c r="B3" s="81" t="s">
        <v>284</v>
      </c>
      <c r="C3" s="81"/>
      <c r="D3" s="81"/>
      <c r="E3" s="81"/>
      <c r="F3" s="81"/>
      <c r="G3" s="47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AM3" s="1"/>
      <c r="AN3" s="1"/>
      <c r="AO3" s="1"/>
      <c r="AP3" s="1"/>
      <c r="AQ3" s="1"/>
      <c r="AR3" s="1"/>
      <c r="AS3" s="1"/>
    </row>
    <row r="4" spans="1:48" ht="12.75" customHeight="1">
      <c r="A4" s="72" t="s">
        <v>282</v>
      </c>
      <c r="B4" s="73" t="s">
        <v>281</v>
      </c>
      <c r="C4" s="73"/>
      <c r="D4" s="73"/>
      <c r="E4" s="72" t="s">
        <v>280</v>
      </c>
      <c r="F4" s="74"/>
      <c r="G4" s="42"/>
      <c r="H4" s="41"/>
      <c r="I4" s="41"/>
      <c r="J4" s="41"/>
      <c r="K4" s="41"/>
      <c r="L4" s="41"/>
      <c r="M4" s="41"/>
      <c r="N4" s="41"/>
      <c r="O4" s="41"/>
      <c r="P4" s="40"/>
      <c r="Q4" s="40"/>
      <c r="R4" s="40"/>
      <c r="S4" s="40"/>
      <c r="T4" s="40"/>
      <c r="U4" s="40"/>
      <c r="AM4" s="1"/>
      <c r="AN4" s="1"/>
      <c r="AO4" s="1"/>
      <c r="AP4" s="1"/>
      <c r="AQ4" s="1"/>
      <c r="AR4" s="1"/>
      <c r="AS4" s="1"/>
    </row>
    <row r="5" spans="1:48" ht="46.9" customHeight="1">
      <c r="A5" s="72"/>
      <c r="B5" s="73"/>
      <c r="C5" s="73"/>
      <c r="D5" s="73"/>
      <c r="E5" s="72" t="s">
        <v>339</v>
      </c>
      <c r="F5" s="75"/>
      <c r="G5" s="36" t="s">
        <v>279</v>
      </c>
      <c r="AM5" s="1"/>
      <c r="AN5" s="1"/>
      <c r="AO5" s="1"/>
      <c r="AP5" s="1"/>
      <c r="AQ5" s="1"/>
      <c r="AR5" s="1"/>
      <c r="AS5" s="1"/>
    </row>
    <row r="6" spans="1:48" hidden="1">
      <c r="A6" s="39"/>
      <c r="B6" s="38"/>
      <c r="C6" s="38"/>
      <c r="D6" s="38"/>
      <c r="E6" s="37"/>
      <c r="F6" s="36"/>
      <c r="G6" s="36"/>
      <c r="AM6" s="1"/>
      <c r="AN6" s="1"/>
      <c r="AO6" s="1"/>
      <c r="AP6" s="1"/>
      <c r="AQ6" s="1"/>
      <c r="AR6" s="1"/>
      <c r="AS6" s="1"/>
    </row>
    <row r="7" spans="1:48" ht="13.5" customHeight="1">
      <c r="A7" s="35">
        <v>1</v>
      </c>
      <c r="B7" s="76">
        <v>2</v>
      </c>
      <c r="C7" s="76"/>
      <c r="D7" s="76"/>
      <c r="E7" s="34">
        <v>3</v>
      </c>
      <c r="F7" s="33">
        <v>4</v>
      </c>
      <c r="G7" s="33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8" ht="15" customHeight="1">
      <c r="A8" s="82" t="s">
        <v>278</v>
      </c>
      <c r="B8" s="82"/>
      <c r="C8" s="82"/>
      <c r="D8" s="82"/>
      <c r="E8" s="82"/>
      <c r="F8" s="82"/>
      <c r="G8" s="83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8" ht="48.75" customHeight="1">
      <c r="A9" s="53" t="s">
        <v>277</v>
      </c>
      <c r="B9" s="84" t="s">
        <v>340</v>
      </c>
      <c r="C9" s="84"/>
      <c r="D9" s="84"/>
      <c r="E9" s="31"/>
      <c r="F9" s="21"/>
      <c r="G9" s="3">
        <f t="shared" ref="G9:G72" si="0">SUM(E9)</f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V9">
        <v>8</v>
      </c>
    </row>
    <row r="10" spans="1:48" ht="31.5" customHeight="1">
      <c r="A10" s="53" t="s">
        <v>276</v>
      </c>
      <c r="B10" s="84" t="s">
        <v>341</v>
      </c>
      <c r="C10" s="84"/>
      <c r="D10" s="84"/>
      <c r="E10" s="32">
        <v>5</v>
      </c>
      <c r="F10" s="21" t="s">
        <v>275</v>
      </c>
      <c r="G10" s="3">
        <f t="shared" si="0"/>
        <v>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V10">
        <v>9</v>
      </c>
    </row>
    <row r="11" spans="1:48" ht="31.5" customHeight="1">
      <c r="A11" s="54" t="s">
        <v>274</v>
      </c>
      <c r="B11" s="85" t="s">
        <v>342</v>
      </c>
      <c r="C11" s="85"/>
      <c r="D11" s="85"/>
      <c r="E11" s="20">
        <v>5</v>
      </c>
      <c r="F11" s="21" t="s">
        <v>273</v>
      </c>
      <c r="G11" s="3">
        <f t="shared" si="0"/>
        <v>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V11">
        <v>10</v>
      </c>
    </row>
    <row r="12" spans="1:48" ht="13.5" customHeight="1">
      <c r="A12" s="54" t="s">
        <v>272</v>
      </c>
      <c r="B12" s="86" t="s">
        <v>271</v>
      </c>
      <c r="C12" s="85" t="s">
        <v>343</v>
      </c>
      <c r="D12" s="85"/>
      <c r="E12" s="20">
        <v>1</v>
      </c>
      <c r="F12" s="21"/>
      <c r="G12" s="3">
        <f t="shared" si="0"/>
        <v>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V12">
        <v>11</v>
      </c>
    </row>
    <row r="13" spans="1:48" ht="13.5" customHeight="1">
      <c r="A13" s="53" t="s">
        <v>270</v>
      </c>
      <c r="B13" s="87"/>
      <c r="C13" s="85" t="s">
        <v>344</v>
      </c>
      <c r="D13" s="85"/>
      <c r="E13" s="20">
        <v>2</v>
      </c>
      <c r="F13" s="21"/>
      <c r="G13" s="3">
        <f t="shared" si="0"/>
        <v>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V13">
        <v>12</v>
      </c>
    </row>
    <row r="14" spans="1:48" ht="13.5" customHeight="1">
      <c r="A14" s="53" t="s">
        <v>269</v>
      </c>
      <c r="B14" s="87"/>
      <c r="C14" s="85" t="s">
        <v>345</v>
      </c>
      <c r="D14" s="85"/>
      <c r="E14" s="20">
        <v>3</v>
      </c>
      <c r="F14" s="21"/>
      <c r="G14" s="3">
        <f t="shared" si="0"/>
        <v>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V14">
        <v>13</v>
      </c>
    </row>
    <row r="15" spans="1:48" ht="18" customHeight="1">
      <c r="A15" s="53" t="s">
        <v>268</v>
      </c>
      <c r="B15" s="87"/>
      <c r="C15" s="85" t="s">
        <v>346</v>
      </c>
      <c r="D15" s="85"/>
      <c r="E15" s="20">
        <v>3</v>
      </c>
      <c r="F15" s="21"/>
      <c r="G15" s="3">
        <f t="shared" si="0"/>
        <v>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V15">
        <v>14</v>
      </c>
    </row>
    <row r="16" spans="1:48" ht="15" customHeight="1">
      <c r="A16" s="53" t="s">
        <v>267</v>
      </c>
      <c r="B16" s="88"/>
      <c r="C16" s="85" t="s">
        <v>347</v>
      </c>
      <c r="D16" s="85"/>
      <c r="E16" s="20">
        <v>0</v>
      </c>
      <c r="F16" s="21"/>
      <c r="G16" s="3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V16">
        <v>15</v>
      </c>
    </row>
    <row r="17" spans="1:74" ht="46.5" customHeight="1">
      <c r="A17" s="53" t="s">
        <v>266</v>
      </c>
      <c r="B17" s="84" t="s">
        <v>348</v>
      </c>
      <c r="C17" s="84"/>
      <c r="D17" s="84"/>
      <c r="E17" s="31">
        <v>3</v>
      </c>
      <c r="F17" s="21"/>
      <c r="G17" s="3">
        <f t="shared" si="0"/>
        <v>3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V17">
        <v>16</v>
      </c>
    </row>
    <row r="18" spans="1:74" ht="31.5" customHeight="1">
      <c r="A18" s="53" t="s">
        <v>265</v>
      </c>
      <c r="B18" s="84" t="s">
        <v>349</v>
      </c>
      <c r="C18" s="84"/>
      <c r="D18" s="84"/>
      <c r="E18" s="30">
        <v>0</v>
      </c>
      <c r="F18" s="21"/>
      <c r="G18" s="3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V18">
        <v>17</v>
      </c>
    </row>
    <row r="19" spans="1:74" ht="14.45" customHeight="1">
      <c r="A19" s="54" t="s">
        <v>264</v>
      </c>
      <c r="B19" s="85" t="s">
        <v>350</v>
      </c>
      <c r="C19" s="85"/>
      <c r="D19" s="85"/>
      <c r="E19" s="20">
        <v>29</v>
      </c>
      <c r="F19" s="22" t="s">
        <v>263</v>
      </c>
      <c r="G19" s="3">
        <f t="shared" si="0"/>
        <v>29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V19">
        <v>18</v>
      </c>
    </row>
    <row r="20" spans="1:74" ht="14.45" customHeight="1">
      <c r="A20" s="53" t="s">
        <v>262</v>
      </c>
      <c r="B20" s="55" t="s">
        <v>351</v>
      </c>
      <c r="C20" s="89" t="s">
        <v>352</v>
      </c>
      <c r="D20" s="90"/>
      <c r="E20" s="29">
        <v>11</v>
      </c>
      <c r="F20" s="22" t="s">
        <v>261</v>
      </c>
      <c r="G20" s="3">
        <f t="shared" si="0"/>
        <v>11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V20">
        <v>19</v>
      </c>
    </row>
    <row r="21" spans="1:74" ht="60" customHeight="1">
      <c r="A21" s="54" t="s">
        <v>260</v>
      </c>
      <c r="B21" s="85" t="s">
        <v>353</v>
      </c>
      <c r="C21" s="85"/>
      <c r="D21" s="85"/>
      <c r="E21" s="24">
        <f>SUM(E22:E24)</f>
        <v>2</v>
      </c>
      <c r="F21" s="22" t="s">
        <v>259</v>
      </c>
      <c r="G21" s="3">
        <f t="shared" si="0"/>
        <v>2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V21">
        <v>20</v>
      </c>
    </row>
    <row r="22" spans="1:74" ht="18.75" customHeight="1">
      <c r="A22" s="54" t="s">
        <v>258</v>
      </c>
      <c r="B22" s="86" t="s">
        <v>257</v>
      </c>
      <c r="C22" s="85" t="s">
        <v>354</v>
      </c>
      <c r="D22" s="85"/>
      <c r="E22" s="23">
        <v>0</v>
      </c>
      <c r="F22" s="21"/>
      <c r="G22" s="3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V22">
        <v>21</v>
      </c>
    </row>
    <row r="23" spans="1:74" ht="31.5" customHeight="1">
      <c r="A23" s="53" t="s">
        <v>256</v>
      </c>
      <c r="B23" s="87"/>
      <c r="C23" s="85" t="s">
        <v>355</v>
      </c>
      <c r="D23" s="85"/>
      <c r="E23" s="20">
        <v>2</v>
      </c>
      <c r="F23" s="21"/>
      <c r="G23" s="3">
        <f t="shared" si="0"/>
        <v>2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V23">
        <v>22</v>
      </c>
    </row>
    <row r="24" spans="1:74" ht="18" customHeight="1">
      <c r="A24" s="53" t="s">
        <v>255</v>
      </c>
      <c r="B24" s="88"/>
      <c r="C24" s="85" t="s">
        <v>356</v>
      </c>
      <c r="D24" s="85"/>
      <c r="E24" s="20">
        <v>0</v>
      </c>
      <c r="F24" s="21"/>
      <c r="G24" s="3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V24">
        <v>23</v>
      </c>
    </row>
    <row r="25" spans="1:74" ht="45.75" customHeight="1">
      <c r="A25" s="54" t="s">
        <v>254</v>
      </c>
      <c r="B25" s="85" t="s">
        <v>357</v>
      </c>
      <c r="C25" s="85"/>
      <c r="D25" s="85"/>
      <c r="E25" s="20">
        <v>1</v>
      </c>
      <c r="F25" s="21"/>
      <c r="G25" s="3">
        <f t="shared" si="0"/>
        <v>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V25">
        <v>24</v>
      </c>
    </row>
    <row r="26" spans="1:74" ht="32.450000000000003" customHeight="1">
      <c r="A26" s="92" t="s">
        <v>253</v>
      </c>
      <c r="B26" s="93"/>
      <c r="C26" s="93"/>
      <c r="D26" s="93"/>
      <c r="E26" s="94"/>
      <c r="F26" s="93"/>
      <c r="G26" s="93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V26">
        <v>25</v>
      </c>
    </row>
    <row r="27" spans="1:74" s="18" customFormat="1" ht="34.5" customHeight="1">
      <c r="A27" s="56" t="s">
        <v>252</v>
      </c>
      <c r="B27" s="91" t="s">
        <v>358</v>
      </c>
      <c r="C27" s="91"/>
      <c r="D27" s="91"/>
      <c r="E27" s="24">
        <f>SUM(E28,E29)</f>
        <v>6175</v>
      </c>
      <c r="F27" s="22" t="s">
        <v>251</v>
      </c>
      <c r="G27" s="3">
        <f t="shared" si="0"/>
        <v>6175</v>
      </c>
      <c r="H27" s="19"/>
      <c r="I27" s="19"/>
      <c r="J27" s="19"/>
      <c r="K27" s="19"/>
      <c r="L27" s="19"/>
      <c r="M27" s="1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>
        <v>26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</row>
    <row r="28" spans="1:74" s="18" customFormat="1" ht="15" customHeight="1">
      <c r="A28" s="56" t="s">
        <v>250</v>
      </c>
      <c r="B28" s="95" t="s">
        <v>249</v>
      </c>
      <c r="C28" s="91" t="s">
        <v>359</v>
      </c>
      <c r="D28" s="91"/>
      <c r="E28" s="23">
        <v>5091</v>
      </c>
      <c r="F28" s="21"/>
      <c r="G28" s="3">
        <f t="shared" si="0"/>
        <v>5091</v>
      </c>
      <c r="H28" s="19"/>
      <c r="I28" s="19"/>
      <c r="J28" s="19"/>
      <c r="K28" s="19"/>
      <c r="L28" s="19"/>
      <c r="M28" s="19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>
        <v>27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8" customFormat="1" ht="15" customHeight="1">
      <c r="A29" s="57" t="s">
        <v>248</v>
      </c>
      <c r="B29" s="96"/>
      <c r="C29" s="91" t="s">
        <v>360</v>
      </c>
      <c r="D29" s="91"/>
      <c r="E29" s="25">
        <v>1084</v>
      </c>
      <c r="F29" s="21"/>
      <c r="G29" s="3">
        <f t="shared" si="0"/>
        <v>1084</v>
      </c>
      <c r="AV29">
        <v>28</v>
      </c>
    </row>
    <row r="30" spans="1:74" ht="27.75" customHeight="1">
      <c r="A30" s="57" t="s">
        <v>247</v>
      </c>
      <c r="B30" s="85" t="s">
        <v>361</v>
      </c>
      <c r="C30" s="85"/>
      <c r="D30" s="85"/>
      <c r="E30" s="24">
        <f>SUM(E32:E34)</f>
        <v>7</v>
      </c>
      <c r="F30" s="17" t="s">
        <v>246</v>
      </c>
      <c r="G30" s="3">
        <f t="shared" si="0"/>
        <v>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V30">
        <v>29</v>
      </c>
    </row>
    <row r="31" spans="1:74" ht="15.75" customHeight="1">
      <c r="A31" s="57" t="s">
        <v>245</v>
      </c>
      <c r="B31" s="86" t="s">
        <v>244</v>
      </c>
      <c r="C31" s="85" t="s">
        <v>362</v>
      </c>
      <c r="D31" s="85"/>
      <c r="E31" s="27">
        <v>7</v>
      </c>
      <c r="F31" s="11"/>
      <c r="G31" s="3">
        <f t="shared" si="0"/>
        <v>7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V31">
        <v>30</v>
      </c>
    </row>
    <row r="32" spans="1:74" ht="15.75" customHeight="1">
      <c r="A32" s="57" t="s">
        <v>243</v>
      </c>
      <c r="B32" s="87"/>
      <c r="C32" s="85" t="s">
        <v>363</v>
      </c>
      <c r="D32" s="85"/>
      <c r="E32" s="12">
        <v>7</v>
      </c>
      <c r="F32" s="11"/>
      <c r="G32" s="3">
        <f t="shared" si="0"/>
        <v>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V32">
        <v>31</v>
      </c>
    </row>
    <row r="33" spans="1:74" ht="28.5" customHeight="1">
      <c r="A33" s="48" t="s">
        <v>242</v>
      </c>
      <c r="B33" s="87"/>
      <c r="C33" s="85" t="s">
        <v>364</v>
      </c>
      <c r="D33" s="85"/>
      <c r="E33" s="12">
        <v>0</v>
      </c>
      <c r="F33" s="11"/>
      <c r="G33" s="3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V33">
        <v>32</v>
      </c>
    </row>
    <row r="34" spans="1:74" ht="27.75" customHeight="1">
      <c r="A34" s="57" t="s">
        <v>241</v>
      </c>
      <c r="B34" s="88"/>
      <c r="C34" s="85" t="s">
        <v>365</v>
      </c>
      <c r="D34" s="85"/>
      <c r="E34" s="20">
        <v>0</v>
      </c>
      <c r="F34" s="21"/>
      <c r="G34" s="3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V34">
        <v>33</v>
      </c>
    </row>
    <row r="35" spans="1:74" s="18" customFormat="1" ht="89.25" customHeight="1">
      <c r="A35" s="57" t="s">
        <v>240</v>
      </c>
      <c r="B35" s="91" t="s">
        <v>366</v>
      </c>
      <c r="C35" s="91"/>
      <c r="D35" s="91"/>
      <c r="E35" s="20">
        <v>22</v>
      </c>
      <c r="F35" s="22" t="s">
        <v>239</v>
      </c>
      <c r="G35" s="3">
        <f t="shared" si="0"/>
        <v>22</v>
      </c>
      <c r="H35" s="19"/>
      <c r="I35" s="19"/>
      <c r="J35" s="19"/>
      <c r="K35" s="19"/>
      <c r="L35" s="19"/>
      <c r="M35" s="19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>
        <v>34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</row>
    <row r="36" spans="1:74" s="18" customFormat="1" ht="60" customHeight="1">
      <c r="A36" s="57" t="s">
        <v>238</v>
      </c>
      <c r="B36" s="91" t="s">
        <v>367</v>
      </c>
      <c r="C36" s="91"/>
      <c r="D36" s="91"/>
      <c r="E36" s="20">
        <v>22</v>
      </c>
      <c r="F36" s="22" t="s">
        <v>237</v>
      </c>
      <c r="G36" s="3">
        <f t="shared" si="0"/>
        <v>22</v>
      </c>
      <c r="H36" s="19"/>
      <c r="I36" s="19"/>
      <c r="J36" s="19"/>
      <c r="K36" s="19"/>
      <c r="L36" s="19"/>
      <c r="M36" s="19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>
        <v>35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</row>
    <row r="37" spans="1:74" s="18" customFormat="1" ht="51.75" customHeight="1">
      <c r="A37" s="57" t="s">
        <v>236</v>
      </c>
      <c r="B37" s="91" t="s">
        <v>368</v>
      </c>
      <c r="C37" s="91"/>
      <c r="D37" s="91"/>
      <c r="E37" s="20">
        <v>27</v>
      </c>
      <c r="F37" s="21"/>
      <c r="G37" s="3">
        <f t="shared" si="0"/>
        <v>27</v>
      </c>
      <c r="H37" s="19"/>
      <c r="I37" s="19"/>
      <c r="J37" s="19"/>
      <c r="K37" s="19"/>
      <c r="L37" s="19"/>
      <c r="M37" s="19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>
        <v>36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</row>
    <row r="38" spans="1:74" s="18" customFormat="1" ht="15" customHeight="1">
      <c r="A38" s="48" t="s">
        <v>235</v>
      </c>
      <c r="B38" s="91" t="s">
        <v>369</v>
      </c>
      <c r="C38" s="91"/>
      <c r="D38" s="91"/>
      <c r="E38" s="20">
        <v>66</v>
      </c>
      <c r="F38" s="21"/>
      <c r="G38" s="3">
        <f t="shared" si="0"/>
        <v>66</v>
      </c>
      <c r="H38" s="19"/>
      <c r="I38" s="19"/>
      <c r="J38" s="19"/>
      <c r="K38" s="19"/>
      <c r="L38" s="19"/>
      <c r="M38" s="19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>
        <v>37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</row>
    <row r="39" spans="1:74" ht="72" customHeight="1">
      <c r="A39" s="57" t="s">
        <v>234</v>
      </c>
      <c r="B39" s="85" t="s">
        <v>370</v>
      </c>
      <c r="C39" s="85"/>
      <c r="D39" s="85"/>
      <c r="E39" s="12">
        <v>63</v>
      </c>
      <c r="F39" s="11"/>
      <c r="G39" s="3">
        <f t="shared" si="0"/>
        <v>63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V39">
        <v>38</v>
      </c>
    </row>
    <row r="40" spans="1:74" ht="42" customHeight="1">
      <c r="A40" s="57" t="s">
        <v>233</v>
      </c>
      <c r="B40" s="85" t="s">
        <v>371</v>
      </c>
      <c r="C40" s="85"/>
      <c r="D40" s="85"/>
      <c r="E40" s="12">
        <v>38</v>
      </c>
      <c r="F40" s="11"/>
      <c r="G40" s="3">
        <f t="shared" si="0"/>
        <v>38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V40">
        <v>39</v>
      </c>
    </row>
    <row r="41" spans="1:74" ht="47.25" customHeight="1">
      <c r="A41" s="57" t="s">
        <v>232</v>
      </c>
      <c r="B41" s="85" t="s">
        <v>372</v>
      </c>
      <c r="C41" s="85"/>
      <c r="D41" s="85"/>
      <c r="E41" s="12">
        <v>21</v>
      </c>
      <c r="F41" s="11"/>
      <c r="G41" s="3">
        <f t="shared" si="0"/>
        <v>21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V41">
        <v>40</v>
      </c>
    </row>
    <row r="42" spans="1:74" ht="15" customHeight="1">
      <c r="A42" s="48" t="s">
        <v>231</v>
      </c>
      <c r="B42" s="91" t="s">
        <v>369</v>
      </c>
      <c r="C42" s="91"/>
      <c r="D42" s="91"/>
      <c r="E42" s="26">
        <v>45</v>
      </c>
      <c r="F42" s="11"/>
      <c r="G42" s="3">
        <f t="shared" si="0"/>
        <v>45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V42">
        <v>41</v>
      </c>
    </row>
    <row r="43" spans="1:74" ht="75.75" customHeight="1">
      <c r="A43" s="57" t="s">
        <v>230</v>
      </c>
      <c r="B43" s="85" t="s">
        <v>373</v>
      </c>
      <c r="C43" s="85"/>
      <c r="D43" s="85"/>
      <c r="E43" s="24">
        <f>SUM(E35,E39)</f>
        <v>85</v>
      </c>
      <c r="F43" s="22" t="s">
        <v>229</v>
      </c>
      <c r="G43" s="3">
        <f t="shared" si="0"/>
        <v>85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V43">
        <v>42</v>
      </c>
    </row>
    <row r="44" spans="1:74" s="18" customFormat="1" ht="33" customHeight="1">
      <c r="A44" s="57" t="s">
        <v>228</v>
      </c>
      <c r="B44" s="95" t="s">
        <v>196</v>
      </c>
      <c r="C44" s="91" t="s">
        <v>374</v>
      </c>
      <c r="D44" s="91"/>
      <c r="E44" s="23">
        <v>0</v>
      </c>
      <c r="F44" s="98" t="s">
        <v>227</v>
      </c>
      <c r="G44" s="3">
        <f t="shared" si="0"/>
        <v>0</v>
      </c>
      <c r="H44" s="19"/>
      <c r="I44" s="19"/>
      <c r="J44" s="19"/>
      <c r="K44" s="19"/>
      <c r="L44" s="19"/>
      <c r="M44" s="19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>
        <v>43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</row>
    <row r="45" spans="1:74" s="18" customFormat="1" ht="33.75" customHeight="1">
      <c r="A45" s="57" t="s">
        <v>226</v>
      </c>
      <c r="B45" s="101"/>
      <c r="C45" s="97" t="s">
        <v>375</v>
      </c>
      <c r="D45" s="97"/>
      <c r="E45" s="20">
        <v>4</v>
      </c>
      <c r="F45" s="99"/>
      <c r="G45" s="3">
        <f t="shared" si="0"/>
        <v>4</v>
      </c>
      <c r="H45" s="19"/>
      <c r="I45" s="19"/>
      <c r="J45" s="19"/>
      <c r="K45" s="19"/>
      <c r="L45" s="19"/>
      <c r="M45" s="19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>
        <v>44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</row>
    <row r="46" spans="1:74" s="18" customFormat="1" ht="117.75" customHeight="1">
      <c r="A46" s="57" t="s">
        <v>225</v>
      </c>
      <c r="B46" s="101"/>
      <c r="C46" s="97" t="s">
        <v>376</v>
      </c>
      <c r="D46" s="97"/>
      <c r="E46" s="20">
        <v>3</v>
      </c>
      <c r="F46" s="99"/>
      <c r="G46" s="3">
        <f t="shared" si="0"/>
        <v>3</v>
      </c>
      <c r="H46" s="19"/>
      <c r="I46" s="19"/>
      <c r="J46" s="19"/>
      <c r="K46" s="19"/>
      <c r="L46" s="19"/>
      <c r="M46" s="19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>
        <v>45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</row>
    <row r="47" spans="1:74" s="18" customFormat="1" ht="72.75" customHeight="1">
      <c r="A47" s="48" t="s">
        <v>224</v>
      </c>
      <c r="B47" s="101"/>
      <c r="C47" s="97" t="s">
        <v>377</v>
      </c>
      <c r="D47" s="97"/>
      <c r="E47" s="20">
        <v>17</v>
      </c>
      <c r="F47" s="99"/>
      <c r="G47" s="3">
        <f t="shared" si="0"/>
        <v>17</v>
      </c>
      <c r="H47" s="19"/>
      <c r="I47" s="19"/>
      <c r="J47" s="19"/>
      <c r="K47" s="19"/>
      <c r="L47" s="19"/>
      <c r="M47" s="19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>
        <v>46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</row>
    <row r="48" spans="1:74" s="18" customFormat="1" ht="48.75" customHeight="1">
      <c r="A48" s="57" t="s">
        <v>223</v>
      </c>
      <c r="B48" s="101"/>
      <c r="C48" s="97" t="s">
        <v>378</v>
      </c>
      <c r="D48" s="97"/>
      <c r="E48" s="20">
        <v>10</v>
      </c>
      <c r="F48" s="99"/>
      <c r="G48" s="3">
        <f t="shared" si="0"/>
        <v>10</v>
      </c>
      <c r="H48" s="19"/>
      <c r="I48" s="19"/>
      <c r="J48" s="19"/>
      <c r="K48" s="19"/>
      <c r="L48" s="19"/>
      <c r="M48" s="19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>
        <v>47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</row>
    <row r="49" spans="1:74" s="18" customFormat="1" ht="55.5" customHeight="1">
      <c r="A49" s="57" t="s">
        <v>222</v>
      </c>
      <c r="B49" s="101"/>
      <c r="C49" s="97" t="s">
        <v>379</v>
      </c>
      <c r="D49" s="97"/>
      <c r="E49" s="20">
        <v>17</v>
      </c>
      <c r="F49" s="99"/>
      <c r="G49" s="3">
        <f t="shared" si="0"/>
        <v>17</v>
      </c>
      <c r="H49" s="19"/>
      <c r="I49" s="19"/>
      <c r="J49" s="19"/>
      <c r="K49" s="19"/>
      <c r="L49" s="19"/>
      <c r="M49" s="19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>
        <v>48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</row>
    <row r="50" spans="1:74" s="18" customFormat="1" ht="114.75" customHeight="1">
      <c r="A50" s="57" t="s">
        <v>221</v>
      </c>
      <c r="B50" s="101"/>
      <c r="C50" s="91" t="s">
        <v>380</v>
      </c>
      <c r="D50" s="91"/>
      <c r="E50" s="20">
        <v>0</v>
      </c>
      <c r="F50" s="99"/>
      <c r="G50" s="3">
        <f t="shared" si="0"/>
        <v>0</v>
      </c>
      <c r="H50" s="19"/>
      <c r="I50" s="19"/>
      <c r="J50" s="19"/>
      <c r="K50" s="19"/>
      <c r="L50" s="19"/>
      <c r="M50" s="19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>
        <v>49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</row>
    <row r="51" spans="1:74" s="18" customFormat="1" ht="105.75" customHeight="1">
      <c r="A51" s="48" t="s">
        <v>220</v>
      </c>
      <c r="B51" s="101"/>
      <c r="C51" s="91" t="s">
        <v>381</v>
      </c>
      <c r="D51" s="91"/>
      <c r="E51" s="20">
        <v>4</v>
      </c>
      <c r="F51" s="99"/>
      <c r="G51" s="3">
        <f t="shared" si="0"/>
        <v>4</v>
      </c>
      <c r="H51" s="19"/>
      <c r="I51" s="19"/>
      <c r="J51" s="19"/>
      <c r="K51" s="19"/>
      <c r="L51" s="19"/>
      <c r="M51" s="19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>
        <v>50</v>
      </c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</row>
    <row r="52" spans="1:74" s="18" customFormat="1" ht="59.25" customHeight="1">
      <c r="A52" s="57" t="s">
        <v>219</v>
      </c>
      <c r="B52" s="101"/>
      <c r="C52" s="91" t="s">
        <v>382</v>
      </c>
      <c r="D52" s="91"/>
      <c r="E52" s="20">
        <v>4</v>
      </c>
      <c r="F52" s="99"/>
      <c r="G52" s="3">
        <f t="shared" si="0"/>
        <v>4</v>
      </c>
      <c r="H52" s="19"/>
      <c r="I52" s="19"/>
      <c r="J52" s="19"/>
      <c r="K52" s="19"/>
      <c r="L52" s="19"/>
      <c r="M52" s="19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>
        <v>51</v>
      </c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</row>
    <row r="53" spans="1:74" s="18" customFormat="1" ht="45" customHeight="1">
      <c r="A53" s="57" t="s">
        <v>218</v>
      </c>
      <c r="B53" s="101"/>
      <c r="C53" s="91" t="s">
        <v>383</v>
      </c>
      <c r="D53" s="91"/>
      <c r="E53" s="20">
        <v>0</v>
      </c>
      <c r="F53" s="99"/>
      <c r="G53" s="3">
        <f t="shared" si="0"/>
        <v>0</v>
      </c>
      <c r="H53" s="19"/>
      <c r="I53" s="19"/>
      <c r="J53" s="19"/>
      <c r="K53" s="19"/>
      <c r="L53" s="19"/>
      <c r="M53" s="1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>
        <v>52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</row>
    <row r="54" spans="1:74" s="18" customFormat="1" ht="62.25" customHeight="1">
      <c r="A54" s="57" t="s">
        <v>217</v>
      </c>
      <c r="B54" s="101"/>
      <c r="C54" s="91" t="s">
        <v>384</v>
      </c>
      <c r="D54" s="91"/>
      <c r="E54" s="20">
        <v>0</v>
      </c>
      <c r="F54" s="99"/>
      <c r="G54" s="3">
        <f t="shared" si="0"/>
        <v>0</v>
      </c>
      <c r="H54" s="19"/>
      <c r="I54" s="19"/>
      <c r="J54" s="19"/>
      <c r="K54" s="19"/>
      <c r="L54" s="19"/>
      <c r="M54" s="19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>
        <v>53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</row>
    <row r="55" spans="1:74" s="18" customFormat="1" ht="51" customHeight="1">
      <c r="A55" s="48" t="s">
        <v>216</v>
      </c>
      <c r="B55" s="101"/>
      <c r="C55" s="91" t="s">
        <v>385</v>
      </c>
      <c r="D55" s="91"/>
      <c r="E55" s="20">
        <v>0</v>
      </c>
      <c r="F55" s="99"/>
      <c r="G55" s="3">
        <f t="shared" si="0"/>
        <v>0</v>
      </c>
      <c r="H55" s="19"/>
      <c r="I55" s="19"/>
      <c r="J55" s="19"/>
      <c r="K55" s="19"/>
      <c r="L55" s="19"/>
      <c r="M55" s="19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>
        <v>54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</row>
    <row r="56" spans="1:74" s="18" customFormat="1" ht="134.25" customHeight="1">
      <c r="A56" s="57" t="s">
        <v>215</v>
      </c>
      <c r="B56" s="101"/>
      <c r="C56" s="91" t="s">
        <v>386</v>
      </c>
      <c r="D56" s="91"/>
      <c r="E56" s="20">
        <v>0</v>
      </c>
      <c r="F56" s="99"/>
      <c r="G56" s="3">
        <f t="shared" si="0"/>
        <v>0</v>
      </c>
      <c r="H56" s="19"/>
      <c r="I56" s="19"/>
      <c r="J56" s="19"/>
      <c r="K56" s="19"/>
      <c r="L56" s="19"/>
      <c r="M56" s="19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>
        <v>55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</row>
    <row r="57" spans="1:74" s="18" customFormat="1" ht="90" customHeight="1">
      <c r="A57" s="57" t="s">
        <v>214</v>
      </c>
      <c r="B57" s="101"/>
      <c r="C57" s="91" t="s">
        <v>387</v>
      </c>
      <c r="D57" s="91"/>
      <c r="E57" s="20">
        <v>0</v>
      </c>
      <c r="F57" s="99"/>
      <c r="G57" s="3">
        <f t="shared" si="0"/>
        <v>0</v>
      </c>
      <c r="H57" s="19"/>
      <c r="I57" s="19"/>
      <c r="J57" s="19"/>
      <c r="K57" s="19"/>
      <c r="L57" s="19"/>
      <c r="M57" s="19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>
        <v>56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</row>
    <row r="58" spans="1:74" s="18" customFormat="1" ht="75" customHeight="1">
      <c r="A58" s="57" t="s">
        <v>213</v>
      </c>
      <c r="B58" s="96"/>
      <c r="C58" s="91" t="s">
        <v>388</v>
      </c>
      <c r="D58" s="91"/>
      <c r="E58" s="20">
        <v>1</v>
      </c>
      <c r="F58" s="100"/>
      <c r="G58" s="3">
        <f t="shared" si="0"/>
        <v>1</v>
      </c>
      <c r="H58" s="19"/>
      <c r="I58" s="19"/>
      <c r="J58" s="19"/>
      <c r="K58" s="19"/>
      <c r="L58" s="19"/>
      <c r="M58" s="19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>
        <v>57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</row>
    <row r="59" spans="1:74" s="18" customFormat="1" ht="60" customHeight="1">
      <c r="A59" s="48" t="s">
        <v>212</v>
      </c>
      <c r="B59" s="95" t="s">
        <v>196</v>
      </c>
      <c r="C59" s="91" t="s">
        <v>389</v>
      </c>
      <c r="D59" s="91"/>
      <c r="E59" s="20">
        <v>42</v>
      </c>
      <c r="F59" s="21"/>
      <c r="G59" s="3">
        <f t="shared" si="0"/>
        <v>42</v>
      </c>
      <c r="H59" s="19"/>
      <c r="I59" s="19"/>
      <c r="J59" s="19"/>
      <c r="K59" s="19"/>
      <c r="L59" s="19"/>
      <c r="M59" s="19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>
        <v>58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</row>
    <row r="60" spans="1:74" s="18" customFormat="1" ht="63.75" customHeight="1">
      <c r="A60" s="57" t="s">
        <v>211</v>
      </c>
      <c r="B60" s="101"/>
      <c r="C60" s="91" t="s">
        <v>390</v>
      </c>
      <c r="D60" s="91"/>
      <c r="E60" s="20">
        <v>18</v>
      </c>
      <c r="F60" s="21"/>
      <c r="G60" s="3">
        <f t="shared" si="0"/>
        <v>18</v>
      </c>
      <c r="H60" s="19"/>
      <c r="I60" s="19"/>
      <c r="J60" s="19"/>
      <c r="K60" s="19"/>
      <c r="L60" s="19"/>
      <c r="M60" s="19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>
        <v>59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</row>
    <row r="61" spans="1:74" s="18" customFormat="1" ht="47.25" customHeight="1">
      <c r="A61" s="57" t="s">
        <v>210</v>
      </c>
      <c r="B61" s="101"/>
      <c r="C61" s="91" t="s">
        <v>391</v>
      </c>
      <c r="D61" s="91"/>
      <c r="E61" s="20">
        <v>0</v>
      </c>
      <c r="F61" s="21"/>
      <c r="G61" s="3">
        <f t="shared" si="0"/>
        <v>0</v>
      </c>
      <c r="H61" s="19"/>
      <c r="I61" s="19"/>
      <c r="J61" s="19"/>
      <c r="K61" s="19"/>
      <c r="L61" s="19"/>
      <c r="M61" s="19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>
        <v>60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</row>
    <row r="62" spans="1:74" s="18" customFormat="1" ht="124.5" customHeight="1">
      <c r="A62" s="57" t="s">
        <v>209</v>
      </c>
      <c r="B62" s="101"/>
      <c r="C62" s="91" t="s">
        <v>392</v>
      </c>
      <c r="D62" s="91"/>
      <c r="E62" s="25">
        <v>1</v>
      </c>
      <c r="F62" s="21"/>
      <c r="G62" s="3">
        <f t="shared" si="0"/>
        <v>1</v>
      </c>
      <c r="H62" s="19"/>
      <c r="I62" s="19"/>
      <c r="J62" s="19"/>
      <c r="K62" s="19"/>
      <c r="L62" s="19"/>
      <c r="M62" s="19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>
        <v>61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</row>
    <row r="63" spans="1:74" s="18" customFormat="1" ht="73.5" customHeight="1">
      <c r="A63" s="48" t="s">
        <v>208</v>
      </c>
      <c r="B63" s="96"/>
      <c r="C63" s="91" t="s">
        <v>393</v>
      </c>
      <c r="D63" s="91"/>
      <c r="E63" s="24">
        <f>SUM(E36,E40)</f>
        <v>60</v>
      </c>
      <c r="F63" s="22" t="s">
        <v>207</v>
      </c>
      <c r="G63" s="3">
        <f t="shared" si="0"/>
        <v>60</v>
      </c>
      <c r="H63" s="19"/>
      <c r="I63" s="19"/>
      <c r="J63" s="19"/>
      <c r="K63" s="19"/>
      <c r="L63" s="19"/>
      <c r="M63" s="1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>
        <v>62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</row>
    <row r="64" spans="1:74" s="18" customFormat="1" ht="147.75" customHeight="1">
      <c r="A64" s="57" t="s">
        <v>206</v>
      </c>
      <c r="B64" s="102" t="s">
        <v>191</v>
      </c>
      <c r="C64" s="91" t="s">
        <v>394</v>
      </c>
      <c r="D64" s="91"/>
      <c r="E64" s="23">
        <v>1</v>
      </c>
      <c r="F64" s="21"/>
      <c r="G64" s="3">
        <f t="shared" si="0"/>
        <v>1</v>
      </c>
      <c r="H64" s="19"/>
      <c r="I64" s="19"/>
      <c r="J64" s="19"/>
      <c r="K64" s="19"/>
      <c r="L64" s="19"/>
      <c r="M64" s="19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>
        <v>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</row>
    <row r="65" spans="1:74" s="18" customFormat="1" ht="91.5" customHeight="1">
      <c r="A65" s="57" t="s">
        <v>205</v>
      </c>
      <c r="B65" s="102"/>
      <c r="C65" s="91" t="s">
        <v>395</v>
      </c>
      <c r="D65" s="91"/>
      <c r="E65" s="20">
        <v>60</v>
      </c>
      <c r="F65" s="22" t="s">
        <v>204</v>
      </c>
      <c r="G65" s="3">
        <f t="shared" si="0"/>
        <v>60</v>
      </c>
      <c r="H65" s="19"/>
      <c r="I65" s="19"/>
      <c r="J65" s="19"/>
      <c r="K65" s="19"/>
      <c r="L65" s="19"/>
      <c r="M65" s="19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>
        <v>64</v>
      </c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</row>
    <row r="66" spans="1:74" s="18" customFormat="1" ht="102.75" customHeight="1" thickBot="1">
      <c r="A66" s="57" t="s">
        <v>203</v>
      </c>
      <c r="B66" s="102"/>
      <c r="C66" s="91" t="s">
        <v>396</v>
      </c>
      <c r="D66" s="91"/>
      <c r="E66" s="20">
        <v>60</v>
      </c>
      <c r="F66" s="22" t="s">
        <v>202</v>
      </c>
      <c r="G66" s="3">
        <f t="shared" si="0"/>
        <v>60</v>
      </c>
      <c r="H66" s="19"/>
      <c r="I66" s="19"/>
      <c r="J66" s="19"/>
      <c r="K66" s="19"/>
      <c r="L66" s="19"/>
      <c r="M66" s="19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>
        <v>65</v>
      </c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</row>
    <row r="67" spans="1:74" s="18" customFormat="1" ht="62.25" customHeight="1" thickTop="1" thickBot="1">
      <c r="A67" s="48" t="s">
        <v>201</v>
      </c>
      <c r="B67" s="91" t="s">
        <v>397</v>
      </c>
      <c r="C67" s="91"/>
      <c r="D67" s="91"/>
      <c r="E67" s="9">
        <f>SUM(E37,E41)</f>
        <v>48</v>
      </c>
      <c r="F67" s="22" t="s">
        <v>200</v>
      </c>
      <c r="G67" s="3">
        <f t="shared" si="0"/>
        <v>48</v>
      </c>
      <c r="H67" s="19"/>
      <c r="I67" s="19"/>
      <c r="J67" s="19"/>
      <c r="K67" s="19"/>
      <c r="L67" s="19"/>
      <c r="M67" s="19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>
        <v>66</v>
      </c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</row>
    <row r="68" spans="1:74" s="18" customFormat="1" ht="15" customHeight="1" thickTop="1" thickBot="1">
      <c r="A68" s="57" t="s">
        <v>199</v>
      </c>
      <c r="B68" s="91" t="s">
        <v>369</v>
      </c>
      <c r="C68" s="91"/>
      <c r="D68" s="91"/>
      <c r="E68" s="9">
        <f>SUM(E38,E42)</f>
        <v>111</v>
      </c>
      <c r="F68" s="22" t="s">
        <v>198</v>
      </c>
      <c r="G68" s="3">
        <f t="shared" si="0"/>
        <v>111</v>
      </c>
      <c r="H68" s="19"/>
      <c r="I68" s="19"/>
      <c r="J68" s="19"/>
      <c r="K68" s="19"/>
      <c r="L68" s="19"/>
      <c r="M68" s="19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>
        <v>67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</row>
    <row r="69" spans="1:74" s="18" customFormat="1" ht="60" customHeight="1" thickTop="1">
      <c r="A69" s="57" t="s">
        <v>197</v>
      </c>
      <c r="B69" s="95" t="s">
        <v>196</v>
      </c>
      <c r="C69" s="91" t="s">
        <v>398</v>
      </c>
      <c r="D69" s="91"/>
      <c r="E69" s="20">
        <v>62</v>
      </c>
      <c r="F69" s="22" t="s">
        <v>195</v>
      </c>
      <c r="G69" s="3">
        <f t="shared" si="0"/>
        <v>62</v>
      </c>
      <c r="H69" s="19"/>
      <c r="I69" s="19"/>
      <c r="J69" s="19"/>
      <c r="K69" s="19"/>
      <c r="L69" s="19"/>
      <c r="M69" s="19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>
        <v>68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</row>
    <row r="70" spans="1:74" s="18" customFormat="1" ht="30" customHeight="1">
      <c r="A70" s="57" t="s">
        <v>194</v>
      </c>
      <c r="B70" s="96"/>
      <c r="C70" s="91" t="s">
        <v>399</v>
      </c>
      <c r="D70" s="91"/>
      <c r="E70" s="20">
        <v>53</v>
      </c>
      <c r="F70" s="22" t="s">
        <v>193</v>
      </c>
      <c r="G70" s="3">
        <f t="shared" si="0"/>
        <v>53</v>
      </c>
      <c r="H70" s="19"/>
      <c r="I70" s="19"/>
      <c r="J70" s="19"/>
      <c r="K70" s="19"/>
      <c r="L70" s="19"/>
      <c r="M70" s="19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>
        <v>69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</row>
    <row r="71" spans="1:74" s="18" customFormat="1" ht="93.75" customHeight="1">
      <c r="A71" s="48" t="s">
        <v>192</v>
      </c>
      <c r="B71" s="95" t="s">
        <v>191</v>
      </c>
      <c r="C71" s="91" t="s">
        <v>400</v>
      </c>
      <c r="D71" s="91"/>
      <c r="E71" s="20">
        <v>40</v>
      </c>
      <c r="F71" s="22" t="s">
        <v>286</v>
      </c>
      <c r="G71" s="3">
        <f t="shared" si="0"/>
        <v>40</v>
      </c>
      <c r="H71" s="19"/>
      <c r="I71" s="19"/>
      <c r="J71" s="19"/>
      <c r="K71" s="19"/>
      <c r="L71" s="19"/>
      <c r="M71" s="19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>
        <v>70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</row>
    <row r="72" spans="1:74" s="18" customFormat="1" ht="26.25" customHeight="1">
      <c r="A72" s="57" t="s">
        <v>190</v>
      </c>
      <c r="B72" s="96"/>
      <c r="C72" s="91" t="s">
        <v>399</v>
      </c>
      <c r="D72" s="91"/>
      <c r="E72" s="20">
        <v>33</v>
      </c>
      <c r="F72" s="22" t="s">
        <v>285</v>
      </c>
      <c r="G72" s="3">
        <f t="shared" si="0"/>
        <v>33</v>
      </c>
      <c r="H72" s="19"/>
      <c r="I72" s="19"/>
      <c r="J72" s="19"/>
      <c r="K72" s="19"/>
      <c r="L72" s="19"/>
      <c r="M72" s="19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>
        <v>71</v>
      </c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</row>
    <row r="73" spans="1:74" s="18" customFormat="1" ht="57" customHeight="1">
      <c r="A73" s="57" t="s">
        <v>189</v>
      </c>
      <c r="B73" s="91" t="s">
        <v>401</v>
      </c>
      <c r="C73" s="91"/>
      <c r="D73" s="91"/>
      <c r="E73" s="20">
        <v>31</v>
      </c>
      <c r="F73" s="22" t="s">
        <v>188</v>
      </c>
      <c r="G73" s="3">
        <f t="shared" ref="G73:G136" si="1">SUM(E73)</f>
        <v>31</v>
      </c>
      <c r="H73" s="19"/>
      <c r="I73" s="19"/>
      <c r="J73" s="19"/>
      <c r="K73" s="19"/>
      <c r="L73" s="19"/>
      <c r="M73" s="19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>
        <v>72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</row>
    <row r="74" spans="1:74" s="18" customFormat="1" ht="15" customHeight="1">
      <c r="A74" s="57" t="s">
        <v>187</v>
      </c>
      <c r="B74" s="91" t="s">
        <v>369</v>
      </c>
      <c r="C74" s="91"/>
      <c r="D74" s="91"/>
      <c r="E74" s="20">
        <v>71</v>
      </c>
      <c r="F74" s="21"/>
      <c r="G74" s="3">
        <f t="shared" si="1"/>
        <v>71</v>
      </c>
      <c r="H74" s="19"/>
      <c r="I74" s="19"/>
      <c r="J74" s="19"/>
      <c r="K74" s="19"/>
      <c r="L74" s="19"/>
      <c r="M74" s="19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>
        <v>73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</row>
    <row r="75" spans="1:74" s="18" customFormat="1" ht="78" customHeight="1">
      <c r="A75" s="48" t="s">
        <v>186</v>
      </c>
      <c r="B75" s="91" t="s">
        <v>402</v>
      </c>
      <c r="C75" s="91"/>
      <c r="D75" s="91"/>
      <c r="E75" s="20">
        <v>29</v>
      </c>
      <c r="F75" s="21"/>
      <c r="G75" s="3">
        <f t="shared" si="1"/>
        <v>29</v>
      </c>
      <c r="H75" s="19"/>
      <c r="I75" s="19"/>
      <c r="J75" s="19"/>
      <c r="K75" s="19"/>
      <c r="L75" s="19"/>
      <c r="M75" s="19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>
        <v>74</v>
      </c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</row>
    <row r="76" spans="1:74" s="18" customFormat="1" ht="15" customHeight="1">
      <c r="A76" s="57" t="s">
        <v>185</v>
      </c>
      <c r="B76" s="91" t="s">
        <v>369</v>
      </c>
      <c r="C76" s="91"/>
      <c r="D76" s="91"/>
      <c r="E76" s="20">
        <v>66</v>
      </c>
      <c r="F76" s="21"/>
      <c r="G76" s="3">
        <f t="shared" si="1"/>
        <v>66</v>
      </c>
      <c r="H76" s="19"/>
      <c r="I76" s="19"/>
      <c r="J76" s="19"/>
      <c r="K76" s="19"/>
      <c r="L76" s="19"/>
      <c r="M76" s="19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>
        <v>75</v>
      </c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</row>
    <row r="77" spans="1:74" s="18" customFormat="1" ht="78" customHeight="1" thickBot="1">
      <c r="A77" s="57" t="s">
        <v>184</v>
      </c>
      <c r="B77" s="91" t="s">
        <v>403</v>
      </c>
      <c r="C77" s="91"/>
      <c r="D77" s="91"/>
      <c r="E77" s="20">
        <v>18</v>
      </c>
      <c r="F77" s="21"/>
      <c r="G77" s="3">
        <f t="shared" si="1"/>
        <v>18</v>
      </c>
      <c r="H77" s="19"/>
      <c r="I77" s="19"/>
      <c r="J77" s="19"/>
      <c r="K77" s="19"/>
      <c r="L77" s="19"/>
      <c r="M77" s="19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>
        <v>76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</row>
    <row r="78" spans="1:74" s="18" customFormat="1" ht="45" customHeight="1" thickTop="1" thickBot="1">
      <c r="A78" s="48" t="s">
        <v>183</v>
      </c>
      <c r="B78" s="91" t="s">
        <v>404</v>
      </c>
      <c r="C78" s="91"/>
      <c r="D78" s="91"/>
      <c r="E78" s="9">
        <f>IF(SUM(E63-E71)&lt;0,FALSE,SUM(E63-E71))</f>
        <v>20</v>
      </c>
      <c r="F78" s="22" t="s">
        <v>182</v>
      </c>
      <c r="G78" s="3">
        <f t="shared" si="1"/>
        <v>20</v>
      </c>
      <c r="H78" s="19"/>
      <c r="I78" s="19"/>
      <c r="J78" s="19"/>
      <c r="K78" s="19"/>
      <c r="L78" s="19"/>
      <c r="M78" s="19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>
        <v>77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</row>
    <row r="79" spans="1:74" s="18" customFormat="1" ht="46.5" customHeight="1" thickTop="1" thickBot="1">
      <c r="A79" s="57" t="s">
        <v>181</v>
      </c>
      <c r="B79" s="91" t="s">
        <v>405</v>
      </c>
      <c r="C79" s="91"/>
      <c r="D79" s="91"/>
      <c r="E79" s="9">
        <f>SUM(E67-E73)</f>
        <v>17</v>
      </c>
      <c r="F79" s="22" t="s">
        <v>180</v>
      </c>
      <c r="G79" s="3">
        <f t="shared" si="1"/>
        <v>17</v>
      </c>
      <c r="H79" s="19"/>
      <c r="I79" s="19"/>
      <c r="J79" s="19"/>
      <c r="K79" s="19"/>
      <c r="L79" s="19"/>
      <c r="M79" s="19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>
        <v>78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</row>
    <row r="80" spans="1:74" s="18" customFormat="1" ht="15" customHeight="1" thickTop="1" thickBot="1">
      <c r="A80" s="57" t="s">
        <v>179</v>
      </c>
      <c r="B80" s="91" t="s">
        <v>369</v>
      </c>
      <c r="C80" s="91"/>
      <c r="D80" s="91"/>
      <c r="E80" s="20">
        <v>37</v>
      </c>
      <c r="F80" s="21"/>
      <c r="G80" s="3">
        <f t="shared" si="1"/>
        <v>37</v>
      </c>
      <c r="H80" s="19"/>
      <c r="I80" s="19"/>
      <c r="J80" s="19"/>
      <c r="K80" s="19"/>
      <c r="L80" s="19"/>
      <c r="M80" s="19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>
        <v>79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</row>
    <row r="81" spans="1:74" s="18" customFormat="1" ht="46.5" customHeight="1" thickTop="1" thickBot="1">
      <c r="A81" s="48" t="s">
        <v>406</v>
      </c>
      <c r="B81" s="91" t="s">
        <v>407</v>
      </c>
      <c r="C81" s="91"/>
      <c r="D81" s="91"/>
      <c r="E81" s="9">
        <f>SUM(E82:E84)</f>
        <v>2</v>
      </c>
      <c r="F81" s="22" t="s">
        <v>522</v>
      </c>
      <c r="G81" s="3">
        <f t="shared" si="1"/>
        <v>2</v>
      </c>
      <c r="H81" s="19"/>
      <c r="I81" s="19"/>
      <c r="J81" s="19"/>
      <c r="K81" s="19"/>
      <c r="L81" s="19"/>
      <c r="M81" s="19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>
        <v>80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</row>
    <row r="82" spans="1:74" s="18" customFormat="1" ht="28.5" customHeight="1" thickTop="1">
      <c r="A82" s="57" t="s">
        <v>408</v>
      </c>
      <c r="B82" s="102" t="s">
        <v>178</v>
      </c>
      <c r="C82" s="91" t="s">
        <v>409</v>
      </c>
      <c r="D82" s="91"/>
      <c r="E82" s="20">
        <v>2</v>
      </c>
      <c r="F82" s="21"/>
      <c r="G82" s="3">
        <f t="shared" si="1"/>
        <v>2</v>
      </c>
      <c r="H82" s="19"/>
      <c r="I82" s="19"/>
      <c r="J82" s="19"/>
      <c r="K82" s="19"/>
      <c r="L82" s="19"/>
      <c r="M82" s="19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>
        <v>81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</row>
    <row r="83" spans="1:74" s="18" customFormat="1" ht="31.5" customHeight="1">
      <c r="A83" s="48" t="s">
        <v>410</v>
      </c>
      <c r="B83" s="102"/>
      <c r="C83" s="91" t="s">
        <v>411</v>
      </c>
      <c r="D83" s="91"/>
      <c r="E83" s="20">
        <v>0</v>
      </c>
      <c r="F83" s="21"/>
      <c r="G83" s="3">
        <f t="shared" si="1"/>
        <v>0</v>
      </c>
      <c r="H83" s="19"/>
      <c r="I83" s="19"/>
      <c r="J83" s="19"/>
      <c r="K83" s="19"/>
      <c r="L83" s="19"/>
      <c r="M83" s="19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>
        <v>82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</row>
    <row r="84" spans="1:74" s="18" customFormat="1" ht="30.75" customHeight="1">
      <c r="A84" s="57" t="s">
        <v>412</v>
      </c>
      <c r="B84" s="102"/>
      <c r="C84" s="91" t="s">
        <v>413</v>
      </c>
      <c r="D84" s="91"/>
      <c r="E84" s="20">
        <v>0</v>
      </c>
      <c r="F84" s="21"/>
      <c r="G84" s="3">
        <f t="shared" si="1"/>
        <v>0</v>
      </c>
      <c r="H84" s="19"/>
      <c r="I84" s="19"/>
      <c r="J84" s="19"/>
      <c r="K84" s="19"/>
      <c r="L84" s="19"/>
      <c r="M84" s="19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>
        <v>83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</row>
    <row r="85" spans="1:74" s="18" customFormat="1" ht="46.5" customHeight="1">
      <c r="A85" s="48" t="s">
        <v>414</v>
      </c>
      <c r="B85" s="59" t="s">
        <v>178</v>
      </c>
      <c r="C85" s="69" t="s">
        <v>415</v>
      </c>
      <c r="D85" s="70"/>
      <c r="E85" s="20">
        <v>1</v>
      </c>
      <c r="F85" s="21" t="s">
        <v>523</v>
      </c>
      <c r="G85" s="3">
        <f t="shared" si="1"/>
        <v>1</v>
      </c>
      <c r="H85" s="19"/>
      <c r="I85" s="19"/>
      <c r="J85" s="19"/>
      <c r="K85" s="19"/>
      <c r="L85" s="19"/>
      <c r="M85" s="19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>
        <v>84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</row>
    <row r="86" spans="1:74" ht="21" customHeight="1" thickBot="1">
      <c r="A86" s="60" t="s">
        <v>177</v>
      </c>
      <c r="B86" s="86" t="s">
        <v>174</v>
      </c>
      <c r="C86" s="85" t="s">
        <v>416</v>
      </c>
      <c r="D86" s="85"/>
      <c r="E86" s="15">
        <v>1</v>
      </c>
      <c r="F86" s="10"/>
      <c r="G86" s="3">
        <f t="shared" si="1"/>
        <v>1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V86">
        <v>85</v>
      </c>
    </row>
    <row r="87" spans="1:74" s="18" customFormat="1" ht="28.5" customHeight="1" thickTop="1" thickBot="1">
      <c r="A87" s="57" t="s">
        <v>417</v>
      </c>
      <c r="B87" s="88"/>
      <c r="C87" s="91" t="s">
        <v>418</v>
      </c>
      <c r="D87" s="91"/>
      <c r="E87" s="9">
        <f>IF(SUM(E88+E89+E90)&gt;E85,FALSE,SUM(E88+E89+E90))</f>
        <v>1</v>
      </c>
      <c r="F87" s="22" t="s">
        <v>176</v>
      </c>
      <c r="G87" s="3">
        <f t="shared" si="1"/>
        <v>1</v>
      </c>
      <c r="H87" s="19"/>
      <c r="I87" s="19"/>
      <c r="J87" s="19"/>
      <c r="K87" s="19"/>
      <c r="L87" s="19"/>
      <c r="M87" s="19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>
        <v>86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</row>
    <row r="88" spans="1:74" s="18" customFormat="1" ht="15" customHeight="1" thickTop="1">
      <c r="A88" s="48" t="s">
        <v>175</v>
      </c>
      <c r="B88" s="102" t="s">
        <v>419</v>
      </c>
      <c r="C88" s="91" t="s">
        <v>409</v>
      </c>
      <c r="D88" s="91"/>
      <c r="E88" s="20">
        <v>1</v>
      </c>
      <c r="F88" s="21"/>
      <c r="G88" s="3">
        <f t="shared" si="1"/>
        <v>1</v>
      </c>
      <c r="H88" s="19"/>
      <c r="I88" s="19"/>
      <c r="J88" s="19"/>
      <c r="K88" s="19"/>
      <c r="L88" s="19"/>
      <c r="M88" s="19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>
        <v>87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</row>
    <row r="89" spans="1:74" s="18" customFormat="1" ht="15" customHeight="1">
      <c r="A89" s="57" t="s">
        <v>173</v>
      </c>
      <c r="B89" s="102"/>
      <c r="C89" s="91" t="s">
        <v>411</v>
      </c>
      <c r="D89" s="91"/>
      <c r="E89" s="20">
        <v>0</v>
      </c>
      <c r="F89" s="21"/>
      <c r="G89" s="3">
        <f t="shared" si="1"/>
        <v>0</v>
      </c>
      <c r="H89" s="19"/>
      <c r="I89" s="19"/>
      <c r="J89" s="19"/>
      <c r="K89" s="19"/>
      <c r="L89" s="19"/>
      <c r="M89" s="19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>
        <v>88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</row>
    <row r="90" spans="1:74" s="18" customFormat="1" ht="15" customHeight="1">
      <c r="A90" s="57" t="s">
        <v>172</v>
      </c>
      <c r="B90" s="102"/>
      <c r="C90" s="91" t="s">
        <v>413</v>
      </c>
      <c r="D90" s="91"/>
      <c r="E90" s="20">
        <v>0</v>
      </c>
      <c r="F90" s="21"/>
      <c r="G90" s="3">
        <f t="shared" si="1"/>
        <v>0</v>
      </c>
      <c r="H90" s="19"/>
      <c r="I90" s="19"/>
      <c r="J90" s="19"/>
      <c r="K90" s="19"/>
      <c r="L90" s="19"/>
      <c r="M90" s="19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>
        <v>89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</row>
    <row r="91" spans="1:74" ht="76.5" customHeight="1">
      <c r="A91" s="56" t="s">
        <v>420</v>
      </c>
      <c r="B91" s="91" t="s">
        <v>421</v>
      </c>
      <c r="C91" s="91"/>
      <c r="D91" s="91"/>
      <c r="E91" s="12">
        <v>0</v>
      </c>
      <c r="F91" s="17" t="s">
        <v>171</v>
      </c>
      <c r="G91" s="3">
        <f t="shared" si="1"/>
        <v>0</v>
      </c>
      <c r="H91" s="19"/>
      <c r="I91" s="19"/>
      <c r="J91" s="19"/>
      <c r="K91" s="19"/>
      <c r="L91" s="19"/>
      <c r="M91" s="19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V91">
        <v>90</v>
      </c>
    </row>
    <row r="92" spans="1:74" ht="59.25" customHeight="1">
      <c r="A92" s="56" t="s">
        <v>422</v>
      </c>
      <c r="B92" s="91" t="s">
        <v>423</v>
      </c>
      <c r="C92" s="91"/>
      <c r="D92" s="91"/>
      <c r="E92" s="12">
        <v>0</v>
      </c>
      <c r="F92" s="17" t="s">
        <v>170</v>
      </c>
      <c r="G92" s="3">
        <f t="shared" si="1"/>
        <v>0</v>
      </c>
      <c r="H92" s="19"/>
      <c r="I92" s="19"/>
      <c r="J92" s="19"/>
      <c r="K92" s="19"/>
      <c r="L92" s="19"/>
      <c r="M92" s="19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V92">
        <v>91</v>
      </c>
    </row>
    <row r="93" spans="1:74" ht="27.6" customHeight="1">
      <c r="A93" s="48" t="s">
        <v>169</v>
      </c>
      <c r="B93" s="58" t="s">
        <v>168</v>
      </c>
      <c r="C93" s="91" t="s">
        <v>424</v>
      </c>
      <c r="D93" s="91"/>
      <c r="E93" s="12">
        <v>0</v>
      </c>
      <c r="F93" s="17" t="s">
        <v>167</v>
      </c>
      <c r="G93" s="3">
        <f t="shared" si="1"/>
        <v>0</v>
      </c>
      <c r="H93" s="19"/>
      <c r="I93" s="19"/>
      <c r="J93" s="19"/>
      <c r="K93" s="19"/>
      <c r="L93" s="19"/>
      <c r="M93" s="19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V93">
        <v>92</v>
      </c>
    </row>
    <row r="94" spans="1:74" ht="30" customHeight="1">
      <c r="A94" s="48" t="s">
        <v>166</v>
      </c>
      <c r="B94" s="91" t="s">
        <v>425</v>
      </c>
      <c r="C94" s="91"/>
      <c r="D94" s="91"/>
      <c r="E94" s="12">
        <v>0</v>
      </c>
      <c r="F94" s="11"/>
      <c r="G94" s="3">
        <f t="shared" si="1"/>
        <v>0</v>
      </c>
      <c r="H94" s="19"/>
      <c r="I94" s="19"/>
      <c r="J94" s="19"/>
      <c r="K94" s="19"/>
      <c r="L94" s="19"/>
      <c r="M94" s="19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V94">
        <v>93</v>
      </c>
    </row>
    <row r="95" spans="1:74" ht="32.25" customHeight="1">
      <c r="A95" s="48" t="s">
        <v>165</v>
      </c>
      <c r="B95" s="91" t="s">
        <v>426</v>
      </c>
      <c r="C95" s="91"/>
      <c r="D95" s="91"/>
      <c r="E95" s="12">
        <v>0</v>
      </c>
      <c r="F95" s="11"/>
      <c r="G95" s="3">
        <f t="shared" si="1"/>
        <v>0</v>
      </c>
      <c r="H95" s="19"/>
      <c r="I95" s="19"/>
      <c r="J95" s="19"/>
      <c r="K95" s="19"/>
      <c r="L95" s="19"/>
      <c r="M95" s="19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V95">
        <v>94</v>
      </c>
    </row>
    <row r="96" spans="1:74" s="18" customFormat="1" ht="88.5" customHeight="1">
      <c r="A96" s="53" t="s">
        <v>427</v>
      </c>
      <c r="B96" s="85" t="s">
        <v>428</v>
      </c>
      <c r="C96" s="85"/>
      <c r="D96" s="85"/>
      <c r="E96" s="20">
        <v>338</v>
      </c>
      <c r="F96" s="21" t="s">
        <v>164</v>
      </c>
      <c r="G96" s="3">
        <f t="shared" si="1"/>
        <v>338</v>
      </c>
      <c r="H96" s="19"/>
      <c r="I96" s="19"/>
      <c r="J96" s="19"/>
      <c r="K96" s="19"/>
      <c r="L96" s="19"/>
      <c r="M96" s="19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>
        <v>95</v>
      </c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</row>
    <row r="97" spans="1:74" s="18" customFormat="1" ht="47.25" customHeight="1">
      <c r="A97" s="53" t="s">
        <v>429</v>
      </c>
      <c r="B97" s="85" t="s">
        <v>430</v>
      </c>
      <c r="C97" s="85"/>
      <c r="D97" s="85"/>
      <c r="E97" s="20">
        <v>270</v>
      </c>
      <c r="F97" s="11" t="s">
        <v>163</v>
      </c>
      <c r="G97" s="3">
        <f t="shared" si="1"/>
        <v>270</v>
      </c>
      <c r="H97" s="19"/>
      <c r="I97" s="19"/>
      <c r="J97" s="19"/>
      <c r="K97" s="19"/>
      <c r="L97" s="19"/>
      <c r="M97" s="19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>
        <v>96</v>
      </c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</row>
    <row r="98" spans="1:74" s="18" customFormat="1" ht="46.5" customHeight="1" thickBot="1">
      <c r="A98" s="53" t="s">
        <v>431</v>
      </c>
      <c r="B98" s="85" t="s">
        <v>432</v>
      </c>
      <c r="C98" s="85"/>
      <c r="D98" s="85"/>
      <c r="E98" s="12">
        <v>270</v>
      </c>
      <c r="F98" s="17" t="s">
        <v>162</v>
      </c>
      <c r="G98" s="3">
        <f t="shared" si="1"/>
        <v>270</v>
      </c>
      <c r="H98" s="19"/>
      <c r="I98" s="19"/>
      <c r="J98" s="19"/>
      <c r="K98" s="19"/>
      <c r="L98" s="19"/>
      <c r="M98" s="19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>
        <v>97</v>
      </c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</row>
    <row r="99" spans="1:74" s="18" customFormat="1" ht="89.25" customHeight="1" thickTop="1" thickBot="1">
      <c r="A99" s="53" t="s">
        <v>161</v>
      </c>
      <c r="B99" s="85" t="s">
        <v>433</v>
      </c>
      <c r="C99" s="85"/>
      <c r="D99" s="85"/>
      <c r="E99" s="9">
        <f>SUM(E100:E101)+SUM(E106:E113)</f>
        <v>1</v>
      </c>
      <c r="F99" s="11" t="s">
        <v>160</v>
      </c>
      <c r="G99" s="3">
        <f t="shared" si="1"/>
        <v>1</v>
      </c>
      <c r="H99" s="19"/>
      <c r="I99" s="19"/>
      <c r="J99" s="19"/>
      <c r="K99" s="19"/>
      <c r="L99" s="19"/>
      <c r="M99" s="19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>
        <v>98</v>
      </c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</row>
    <row r="100" spans="1:74" s="18" customFormat="1" ht="18" customHeight="1" thickTop="1" thickBot="1">
      <c r="A100" s="48" t="s">
        <v>159</v>
      </c>
      <c r="B100" s="108" t="s">
        <v>434</v>
      </c>
      <c r="C100" s="85" t="s">
        <v>435</v>
      </c>
      <c r="D100" s="85"/>
      <c r="E100" s="12">
        <v>0</v>
      </c>
      <c r="F100" s="11"/>
      <c r="G100" s="3">
        <f t="shared" si="1"/>
        <v>0</v>
      </c>
      <c r="H100" s="19"/>
      <c r="I100" s="19"/>
      <c r="J100" s="19"/>
      <c r="K100" s="19"/>
      <c r="L100" s="19"/>
      <c r="M100" s="19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>
        <v>99</v>
      </c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</row>
    <row r="101" spans="1:74" ht="15.75" customHeight="1" thickTop="1" thickBot="1">
      <c r="A101" s="48" t="s">
        <v>158</v>
      </c>
      <c r="B101" s="108"/>
      <c r="C101" s="85" t="s">
        <v>436</v>
      </c>
      <c r="D101" s="85"/>
      <c r="E101" s="9">
        <f>SUM(E102:E105)</f>
        <v>1</v>
      </c>
      <c r="F101" s="11" t="s">
        <v>157</v>
      </c>
      <c r="G101" s="3">
        <f t="shared" si="1"/>
        <v>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V101">
        <v>100</v>
      </c>
    </row>
    <row r="102" spans="1:74" ht="24" customHeight="1" thickTop="1">
      <c r="A102" s="48" t="s">
        <v>156</v>
      </c>
      <c r="B102" s="108"/>
      <c r="C102" s="108" t="s">
        <v>155</v>
      </c>
      <c r="D102" s="61" t="s">
        <v>437</v>
      </c>
      <c r="E102" s="12">
        <v>1</v>
      </c>
      <c r="F102" s="11"/>
      <c r="G102" s="3">
        <f t="shared" si="1"/>
        <v>1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V102">
        <v>101</v>
      </c>
    </row>
    <row r="103" spans="1:74" ht="45">
      <c r="A103" s="53" t="s">
        <v>154</v>
      </c>
      <c r="B103" s="108"/>
      <c r="C103" s="108"/>
      <c r="D103" s="61" t="s">
        <v>438</v>
      </c>
      <c r="E103" s="12">
        <v>0</v>
      </c>
      <c r="F103" s="11"/>
      <c r="G103" s="3">
        <f t="shared" si="1"/>
        <v>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V103">
        <v>102</v>
      </c>
    </row>
    <row r="104" spans="1:74" ht="18" customHeight="1">
      <c r="A104" s="53" t="s">
        <v>153</v>
      </c>
      <c r="B104" s="108"/>
      <c r="C104" s="108"/>
      <c r="D104" s="61" t="s">
        <v>439</v>
      </c>
      <c r="E104" s="12">
        <v>0</v>
      </c>
      <c r="F104" s="11"/>
      <c r="G104" s="3">
        <f t="shared" si="1"/>
        <v>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V104">
        <v>103</v>
      </c>
    </row>
    <row r="105" spans="1:74" ht="15" customHeight="1">
      <c r="A105" s="48" t="s">
        <v>152</v>
      </c>
      <c r="B105" s="108"/>
      <c r="C105" s="108"/>
      <c r="D105" s="61" t="s">
        <v>413</v>
      </c>
      <c r="E105" s="12">
        <v>0</v>
      </c>
      <c r="F105" s="11"/>
      <c r="G105" s="3">
        <f t="shared" si="1"/>
        <v>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V105">
        <v>104</v>
      </c>
    </row>
    <row r="106" spans="1:74" ht="27.75" customHeight="1">
      <c r="A106" s="48" t="s">
        <v>151</v>
      </c>
      <c r="B106" s="108"/>
      <c r="C106" s="85" t="s">
        <v>440</v>
      </c>
      <c r="D106" s="85"/>
      <c r="E106" s="12">
        <v>0</v>
      </c>
      <c r="F106" s="11"/>
      <c r="G106" s="3">
        <f t="shared" si="1"/>
        <v>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V106">
        <v>105</v>
      </c>
    </row>
    <row r="107" spans="1:74" ht="44.25" customHeight="1">
      <c r="A107" s="48" t="s">
        <v>150</v>
      </c>
      <c r="B107" s="108"/>
      <c r="C107" s="85" t="s">
        <v>441</v>
      </c>
      <c r="D107" s="85"/>
      <c r="E107" s="12">
        <v>0</v>
      </c>
      <c r="F107" s="11"/>
      <c r="G107" s="3">
        <f t="shared" si="1"/>
        <v>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V107">
        <v>106</v>
      </c>
    </row>
    <row r="108" spans="1:74" ht="15" customHeight="1">
      <c r="A108" s="48" t="s">
        <v>149</v>
      </c>
      <c r="B108" s="108"/>
      <c r="C108" s="85" t="s">
        <v>442</v>
      </c>
      <c r="D108" s="85"/>
      <c r="E108" s="12">
        <v>0</v>
      </c>
      <c r="F108" s="11"/>
      <c r="G108" s="3">
        <f t="shared" si="1"/>
        <v>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V108">
        <v>107</v>
      </c>
    </row>
    <row r="109" spans="1:74" ht="15" customHeight="1">
      <c r="A109" s="48" t="s">
        <v>148</v>
      </c>
      <c r="B109" s="108"/>
      <c r="C109" s="85" t="s">
        <v>443</v>
      </c>
      <c r="D109" s="85"/>
      <c r="E109" s="12">
        <v>0</v>
      </c>
      <c r="F109" s="11"/>
      <c r="G109" s="3">
        <f t="shared" si="1"/>
        <v>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V109">
        <v>108</v>
      </c>
    </row>
    <row r="110" spans="1:74" ht="15" customHeight="1">
      <c r="A110" s="48" t="s">
        <v>147</v>
      </c>
      <c r="B110" s="108"/>
      <c r="C110" s="85" t="s">
        <v>444</v>
      </c>
      <c r="D110" s="85"/>
      <c r="E110" s="14">
        <v>0</v>
      </c>
      <c r="F110" s="13"/>
      <c r="G110" s="3">
        <f t="shared" si="1"/>
        <v>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V110">
        <v>109</v>
      </c>
    </row>
    <row r="111" spans="1:74" ht="15" customHeight="1">
      <c r="A111" s="48" t="s">
        <v>146</v>
      </c>
      <c r="B111" s="108"/>
      <c r="C111" s="85" t="s">
        <v>445</v>
      </c>
      <c r="D111" s="85"/>
      <c r="E111" s="14">
        <v>0</v>
      </c>
      <c r="F111" s="13"/>
      <c r="G111" s="3">
        <f t="shared" si="1"/>
        <v>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V111">
        <v>110</v>
      </c>
    </row>
    <row r="112" spans="1:74" ht="15" customHeight="1">
      <c r="A112" s="48" t="s">
        <v>145</v>
      </c>
      <c r="B112" s="108"/>
      <c r="C112" s="85" t="s">
        <v>446</v>
      </c>
      <c r="D112" s="85"/>
      <c r="E112" s="14">
        <v>0</v>
      </c>
      <c r="F112" s="13"/>
      <c r="G112" s="3">
        <f t="shared" si="1"/>
        <v>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V112">
        <v>111</v>
      </c>
    </row>
    <row r="113" spans="1:48" ht="32.25" customHeight="1">
      <c r="A113" s="62" t="s">
        <v>144</v>
      </c>
      <c r="B113" s="108"/>
      <c r="C113" s="85" t="s">
        <v>447</v>
      </c>
      <c r="D113" s="85"/>
      <c r="E113" s="12">
        <v>0</v>
      </c>
      <c r="F113" s="11"/>
      <c r="G113" s="3">
        <f t="shared" si="1"/>
        <v>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V113">
        <v>112</v>
      </c>
    </row>
    <row r="114" spans="1:48" ht="58.5" customHeight="1">
      <c r="A114" s="48" t="s">
        <v>143</v>
      </c>
      <c r="B114" s="85" t="s">
        <v>448</v>
      </c>
      <c r="C114" s="85"/>
      <c r="D114" s="85"/>
      <c r="E114" s="12">
        <v>2</v>
      </c>
      <c r="F114" s="17" t="s">
        <v>142</v>
      </c>
      <c r="G114" s="3">
        <f t="shared" si="1"/>
        <v>2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V114">
        <v>113</v>
      </c>
    </row>
    <row r="115" spans="1:48" ht="18" customHeight="1">
      <c r="A115" s="48" t="s">
        <v>141</v>
      </c>
      <c r="B115" s="85" t="s">
        <v>449</v>
      </c>
      <c r="C115" s="85"/>
      <c r="D115" s="85"/>
      <c r="E115" s="12">
        <v>1</v>
      </c>
      <c r="F115" s="17" t="s">
        <v>140</v>
      </c>
      <c r="G115" s="3">
        <f t="shared" si="1"/>
        <v>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V115">
        <v>114</v>
      </c>
    </row>
    <row r="116" spans="1:48" ht="117" customHeight="1">
      <c r="A116" s="48" t="s">
        <v>139</v>
      </c>
      <c r="B116" s="85" t="s">
        <v>450</v>
      </c>
      <c r="C116" s="85"/>
      <c r="D116" s="85"/>
      <c r="E116" s="12">
        <v>0</v>
      </c>
      <c r="F116" s="11"/>
      <c r="G116" s="3">
        <f t="shared" si="1"/>
        <v>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V116">
        <v>115</v>
      </c>
    </row>
    <row r="117" spans="1:48" ht="38.25" customHeight="1" thickBot="1">
      <c r="A117" s="92" t="s">
        <v>138</v>
      </c>
      <c r="B117" s="93"/>
      <c r="C117" s="93"/>
      <c r="D117" s="93"/>
      <c r="E117" s="93"/>
      <c r="F117" s="93"/>
      <c r="G117" s="9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V117">
        <v>116</v>
      </c>
    </row>
    <row r="118" spans="1:48" ht="36" customHeight="1" thickTop="1" thickBot="1">
      <c r="A118" s="53" t="s">
        <v>137</v>
      </c>
      <c r="B118" s="103" t="s">
        <v>451</v>
      </c>
      <c r="C118" s="104"/>
      <c r="D118" s="105"/>
      <c r="E118" s="9">
        <f>SUM(E119:E120)</f>
        <v>143</v>
      </c>
      <c r="F118" s="11" t="s">
        <v>136</v>
      </c>
      <c r="G118" s="3">
        <f t="shared" si="1"/>
        <v>143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V118">
        <v>117</v>
      </c>
    </row>
    <row r="119" spans="1:48" ht="78" customHeight="1" thickTop="1" thickBot="1">
      <c r="A119" s="48" t="s">
        <v>452</v>
      </c>
      <c r="B119" s="106" t="s">
        <v>135</v>
      </c>
      <c r="C119" s="89" t="s">
        <v>453</v>
      </c>
      <c r="D119" s="90"/>
      <c r="E119" s="15">
        <v>4</v>
      </c>
      <c r="F119" s="10" t="s">
        <v>134</v>
      </c>
      <c r="G119" s="3">
        <f t="shared" si="1"/>
        <v>4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V119">
        <v>118</v>
      </c>
    </row>
    <row r="120" spans="1:48" ht="60.75" customHeight="1" thickTop="1" thickBot="1">
      <c r="A120" s="53" t="s">
        <v>133</v>
      </c>
      <c r="B120" s="107"/>
      <c r="C120" s="103" t="s">
        <v>454</v>
      </c>
      <c r="D120" s="105"/>
      <c r="E120" s="9">
        <f>SUM(E121:E122)</f>
        <v>139</v>
      </c>
      <c r="F120" s="11" t="s">
        <v>132</v>
      </c>
      <c r="G120" s="3">
        <f t="shared" si="1"/>
        <v>139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V120">
        <v>119</v>
      </c>
    </row>
    <row r="121" spans="1:48" ht="46.5" customHeight="1" thickTop="1">
      <c r="A121" s="48" t="s">
        <v>131</v>
      </c>
      <c r="B121" s="109" t="s">
        <v>130</v>
      </c>
      <c r="C121" s="84" t="s">
        <v>455</v>
      </c>
      <c r="D121" s="84"/>
      <c r="E121" s="15">
        <v>29</v>
      </c>
      <c r="F121" s="10"/>
      <c r="G121" s="3">
        <f t="shared" si="1"/>
        <v>29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V121">
        <v>120</v>
      </c>
    </row>
    <row r="122" spans="1:48" ht="57" customHeight="1">
      <c r="A122" s="48" t="s">
        <v>456</v>
      </c>
      <c r="B122" s="109"/>
      <c r="C122" s="84" t="s">
        <v>457</v>
      </c>
      <c r="D122" s="84"/>
      <c r="E122" s="15">
        <v>110</v>
      </c>
      <c r="F122" s="10" t="s">
        <v>129</v>
      </c>
      <c r="G122" s="3">
        <f t="shared" si="1"/>
        <v>110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V122">
        <v>121</v>
      </c>
    </row>
    <row r="123" spans="1:48" ht="33.75" customHeight="1" thickBot="1">
      <c r="A123" s="48" t="s">
        <v>128</v>
      </c>
      <c r="B123" s="109"/>
      <c r="C123" s="63" t="s">
        <v>127</v>
      </c>
      <c r="D123" s="61" t="s">
        <v>458</v>
      </c>
      <c r="E123" s="15">
        <v>10</v>
      </c>
      <c r="F123" s="16" t="s">
        <v>126</v>
      </c>
      <c r="G123" s="3">
        <f t="shared" si="1"/>
        <v>10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V123">
        <v>122</v>
      </c>
    </row>
    <row r="124" spans="1:48" ht="49.5" customHeight="1" thickTop="1" thickBot="1">
      <c r="A124" s="48" t="s">
        <v>125</v>
      </c>
      <c r="B124" s="110" t="s">
        <v>459</v>
      </c>
      <c r="C124" s="110"/>
      <c r="D124" s="110"/>
      <c r="E124" s="9">
        <f>SUM(E125:E129)</f>
        <v>29</v>
      </c>
      <c r="F124" s="10" t="s">
        <v>124</v>
      </c>
      <c r="G124" s="3">
        <f t="shared" si="1"/>
        <v>29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V124">
        <v>123</v>
      </c>
    </row>
    <row r="125" spans="1:48" ht="35.25" customHeight="1" thickTop="1">
      <c r="A125" s="48" t="s">
        <v>123</v>
      </c>
      <c r="B125" s="111" t="s">
        <v>122</v>
      </c>
      <c r="C125" s="110" t="s">
        <v>460</v>
      </c>
      <c r="D125" s="110"/>
      <c r="E125" s="15">
        <v>22</v>
      </c>
      <c r="F125" s="10" t="s">
        <v>121</v>
      </c>
      <c r="G125" s="3">
        <f t="shared" si="1"/>
        <v>22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V125">
        <v>124</v>
      </c>
    </row>
    <row r="126" spans="1:48" ht="30" customHeight="1">
      <c r="A126" s="48" t="s">
        <v>120</v>
      </c>
      <c r="B126" s="111"/>
      <c r="C126" s="110" t="s">
        <v>461</v>
      </c>
      <c r="D126" s="110"/>
      <c r="E126" s="15">
        <v>2</v>
      </c>
      <c r="F126" s="10"/>
      <c r="G126" s="3">
        <f t="shared" si="1"/>
        <v>2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V126">
        <v>125</v>
      </c>
    </row>
    <row r="127" spans="1:48" ht="87.75" customHeight="1">
      <c r="A127" s="48" t="s">
        <v>119</v>
      </c>
      <c r="B127" s="111"/>
      <c r="C127" s="110" t="s">
        <v>462</v>
      </c>
      <c r="D127" s="110"/>
      <c r="E127" s="15">
        <v>0</v>
      </c>
      <c r="F127" s="10"/>
      <c r="G127" s="3">
        <f t="shared" si="1"/>
        <v>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V127">
        <v>126</v>
      </c>
    </row>
    <row r="128" spans="1:48" ht="42.75" customHeight="1">
      <c r="A128" s="48" t="s">
        <v>118</v>
      </c>
      <c r="B128" s="111"/>
      <c r="C128" s="110" t="s">
        <v>463</v>
      </c>
      <c r="D128" s="110"/>
      <c r="E128" s="8">
        <v>5</v>
      </c>
      <c r="F128" s="4"/>
      <c r="G128" s="3">
        <f t="shared" si="1"/>
        <v>5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V128">
        <v>127</v>
      </c>
    </row>
    <row r="129" spans="1:48" ht="28.5" customHeight="1" thickBot="1">
      <c r="A129" s="48" t="s">
        <v>464</v>
      </c>
      <c r="B129" s="111"/>
      <c r="C129" s="110" t="s">
        <v>465</v>
      </c>
      <c r="D129" s="110"/>
      <c r="E129" s="8">
        <v>0</v>
      </c>
      <c r="F129" s="4"/>
      <c r="G129" s="3">
        <f t="shared" si="1"/>
        <v>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V129">
        <v>128</v>
      </c>
    </row>
    <row r="130" spans="1:48" ht="57.75" customHeight="1" thickTop="1" thickBot="1">
      <c r="A130" s="48" t="s">
        <v>117</v>
      </c>
      <c r="B130" s="84" t="s">
        <v>466</v>
      </c>
      <c r="C130" s="84"/>
      <c r="D130" s="84"/>
      <c r="E130" s="9">
        <f>SUM(E131,E133,E135,E137,E139,E141,E143,E145,E147)</f>
        <v>24</v>
      </c>
      <c r="F130" s="10" t="s">
        <v>116</v>
      </c>
      <c r="G130" s="3">
        <f t="shared" si="1"/>
        <v>24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V130">
        <v>129</v>
      </c>
    </row>
    <row r="131" spans="1:48" ht="19.899999999999999" customHeight="1" thickTop="1">
      <c r="A131" s="48" t="s">
        <v>115</v>
      </c>
      <c r="B131" s="109" t="s">
        <v>114</v>
      </c>
      <c r="C131" s="112" t="s">
        <v>113</v>
      </c>
      <c r="D131" s="112"/>
      <c r="E131" s="15">
        <v>1</v>
      </c>
      <c r="F131" s="10" t="s">
        <v>112</v>
      </c>
      <c r="G131" s="3">
        <f t="shared" si="1"/>
        <v>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V131">
        <v>130</v>
      </c>
    </row>
    <row r="132" spans="1:48" ht="20.25" customHeight="1">
      <c r="A132" s="48" t="s">
        <v>111</v>
      </c>
      <c r="B132" s="109"/>
      <c r="C132" s="112" t="s">
        <v>23</v>
      </c>
      <c r="D132" s="112"/>
      <c r="E132" s="8">
        <v>0</v>
      </c>
      <c r="F132" s="4" t="s">
        <v>110</v>
      </c>
      <c r="G132" s="3">
        <f t="shared" si="1"/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V132">
        <v>131</v>
      </c>
    </row>
    <row r="133" spans="1:48" ht="15" customHeight="1">
      <c r="A133" s="48" t="s">
        <v>109</v>
      </c>
      <c r="B133" s="109"/>
      <c r="C133" s="112" t="s">
        <v>108</v>
      </c>
      <c r="D133" s="112"/>
      <c r="E133" s="8">
        <v>0</v>
      </c>
      <c r="F133" s="10" t="s">
        <v>106</v>
      </c>
      <c r="G133" s="3">
        <f t="shared" si="1"/>
        <v>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V133">
        <v>132</v>
      </c>
    </row>
    <row r="134" spans="1:48" ht="15" customHeight="1">
      <c r="A134" s="48" t="s">
        <v>107</v>
      </c>
      <c r="B134" s="109"/>
      <c r="C134" s="112" t="s">
        <v>23</v>
      </c>
      <c r="D134" s="112"/>
      <c r="E134" s="8">
        <v>0</v>
      </c>
      <c r="F134" s="10" t="s">
        <v>106</v>
      </c>
      <c r="G134" s="3">
        <f t="shared" si="1"/>
        <v>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V134">
        <v>133</v>
      </c>
    </row>
    <row r="135" spans="1:48" ht="15" customHeight="1">
      <c r="A135" s="48" t="s">
        <v>105</v>
      </c>
      <c r="B135" s="109"/>
      <c r="C135" s="112" t="s">
        <v>104</v>
      </c>
      <c r="D135" s="112"/>
      <c r="E135" s="8">
        <v>0</v>
      </c>
      <c r="F135" s="10" t="s">
        <v>103</v>
      </c>
      <c r="G135" s="3">
        <f t="shared" si="1"/>
        <v>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V135">
        <v>134</v>
      </c>
    </row>
    <row r="136" spans="1:48" ht="19.5" customHeight="1">
      <c r="A136" s="48" t="s">
        <v>102</v>
      </c>
      <c r="B136" s="109"/>
      <c r="C136" s="112" t="s">
        <v>23</v>
      </c>
      <c r="D136" s="112"/>
      <c r="E136" s="15">
        <v>0</v>
      </c>
      <c r="F136" s="10" t="s">
        <v>101</v>
      </c>
      <c r="G136" s="3">
        <f t="shared" si="1"/>
        <v>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V136">
        <v>135</v>
      </c>
    </row>
    <row r="137" spans="1:48" ht="19.5" customHeight="1">
      <c r="A137" s="48" t="s">
        <v>100</v>
      </c>
      <c r="B137" s="109"/>
      <c r="C137" s="112" t="s">
        <v>99</v>
      </c>
      <c r="D137" s="112"/>
      <c r="E137" s="15">
        <v>0</v>
      </c>
      <c r="F137" s="13" t="s">
        <v>98</v>
      </c>
      <c r="G137" s="3">
        <f t="shared" ref="G137:G200" si="2">SUM(E137)</f>
        <v>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V137">
        <v>136</v>
      </c>
    </row>
    <row r="138" spans="1:48" ht="18" customHeight="1">
      <c r="A138" s="48" t="s">
        <v>97</v>
      </c>
      <c r="B138" s="109"/>
      <c r="C138" s="112" t="s">
        <v>23</v>
      </c>
      <c r="D138" s="112"/>
      <c r="E138" s="15">
        <v>0</v>
      </c>
      <c r="F138" s="10" t="s">
        <v>96</v>
      </c>
      <c r="G138" s="3">
        <f t="shared" si="2"/>
        <v>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V138">
        <v>137</v>
      </c>
    </row>
    <row r="139" spans="1:48" ht="15" customHeight="1">
      <c r="A139" s="48" t="s">
        <v>95</v>
      </c>
      <c r="B139" s="109"/>
      <c r="C139" s="112" t="s">
        <v>94</v>
      </c>
      <c r="D139" s="112"/>
      <c r="E139" s="14">
        <v>0</v>
      </c>
      <c r="F139" s="13" t="s">
        <v>93</v>
      </c>
      <c r="G139" s="3">
        <f t="shared" si="2"/>
        <v>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V139">
        <v>138</v>
      </c>
    </row>
    <row r="140" spans="1:48" ht="19.5" customHeight="1">
      <c r="A140" s="53" t="s">
        <v>92</v>
      </c>
      <c r="B140" s="109"/>
      <c r="C140" s="112" t="s">
        <v>23</v>
      </c>
      <c r="D140" s="112"/>
      <c r="E140" s="8">
        <v>0</v>
      </c>
      <c r="F140" s="4" t="s">
        <v>91</v>
      </c>
      <c r="G140" s="3">
        <f t="shared" si="2"/>
        <v>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V140">
        <v>139</v>
      </c>
    </row>
    <row r="141" spans="1:48" ht="15.75" customHeight="1">
      <c r="A141" s="53" t="s">
        <v>90</v>
      </c>
      <c r="B141" s="109"/>
      <c r="C141" s="112" t="s">
        <v>89</v>
      </c>
      <c r="D141" s="112"/>
      <c r="E141" s="8">
        <v>0</v>
      </c>
      <c r="F141" s="4" t="s">
        <v>88</v>
      </c>
      <c r="G141" s="3">
        <f t="shared" si="2"/>
        <v>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V141">
        <v>140</v>
      </c>
    </row>
    <row r="142" spans="1:48" ht="15.75" customHeight="1">
      <c r="A142" s="64" t="s">
        <v>87</v>
      </c>
      <c r="B142" s="109"/>
      <c r="C142" s="112" t="s">
        <v>23</v>
      </c>
      <c r="D142" s="112"/>
      <c r="E142" s="12">
        <v>0</v>
      </c>
      <c r="F142" s="11" t="s">
        <v>86</v>
      </c>
      <c r="G142" s="3">
        <f t="shared" si="2"/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V142">
        <v>141</v>
      </c>
    </row>
    <row r="143" spans="1:48" ht="15" customHeight="1">
      <c r="A143" s="64" t="s">
        <v>85</v>
      </c>
      <c r="B143" s="109"/>
      <c r="C143" s="112" t="s">
        <v>84</v>
      </c>
      <c r="D143" s="112"/>
      <c r="E143" s="12">
        <v>8</v>
      </c>
      <c r="F143" s="11" t="s">
        <v>83</v>
      </c>
      <c r="G143" s="3">
        <f t="shared" si="2"/>
        <v>8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V143">
        <v>142</v>
      </c>
    </row>
    <row r="144" spans="1:48" ht="15.75" customHeight="1">
      <c r="A144" s="64" t="s">
        <v>82</v>
      </c>
      <c r="B144" s="109"/>
      <c r="C144" s="112" t="s">
        <v>23</v>
      </c>
      <c r="D144" s="112"/>
      <c r="E144" s="12">
        <v>2</v>
      </c>
      <c r="F144" s="11" t="s">
        <v>81</v>
      </c>
      <c r="G144" s="3">
        <f t="shared" si="2"/>
        <v>2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V144">
        <v>143</v>
      </c>
    </row>
    <row r="145" spans="1:48" ht="18" customHeight="1">
      <c r="A145" s="53" t="s">
        <v>80</v>
      </c>
      <c r="B145" s="109"/>
      <c r="C145" s="112" t="s">
        <v>79</v>
      </c>
      <c r="D145" s="112"/>
      <c r="E145" s="15">
        <v>4</v>
      </c>
      <c r="F145" s="10" t="s">
        <v>78</v>
      </c>
      <c r="G145" s="3">
        <f t="shared" si="2"/>
        <v>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V145">
        <v>144</v>
      </c>
    </row>
    <row r="146" spans="1:48" ht="15.75" customHeight="1">
      <c r="A146" s="53" t="s">
        <v>77</v>
      </c>
      <c r="B146" s="109"/>
      <c r="C146" s="112" t="s">
        <v>23</v>
      </c>
      <c r="D146" s="112"/>
      <c r="E146" s="15">
        <v>0</v>
      </c>
      <c r="F146" s="10" t="s">
        <v>76</v>
      </c>
      <c r="G146" s="3">
        <f t="shared" si="2"/>
        <v>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V146">
        <v>145</v>
      </c>
    </row>
    <row r="147" spans="1:48" ht="44.25" customHeight="1">
      <c r="A147" s="53" t="s">
        <v>75</v>
      </c>
      <c r="B147" s="109"/>
      <c r="C147" s="112" t="s">
        <v>74</v>
      </c>
      <c r="D147" s="113"/>
      <c r="E147" s="15">
        <v>11</v>
      </c>
      <c r="F147" s="10" t="s">
        <v>73</v>
      </c>
      <c r="G147" s="3">
        <f t="shared" si="2"/>
        <v>11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V147">
        <v>146</v>
      </c>
    </row>
    <row r="148" spans="1:48" ht="15.75" customHeight="1">
      <c r="A148" s="53" t="s">
        <v>72</v>
      </c>
      <c r="B148" s="109"/>
      <c r="C148" s="112" t="s">
        <v>23</v>
      </c>
      <c r="D148" s="112"/>
      <c r="E148" s="15">
        <v>0</v>
      </c>
      <c r="F148" s="10" t="s">
        <v>71</v>
      </c>
      <c r="G148" s="3">
        <f t="shared" si="2"/>
        <v>0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V148">
        <v>147</v>
      </c>
    </row>
    <row r="149" spans="1:48" ht="57" customHeight="1">
      <c r="A149" s="65" t="s">
        <v>70</v>
      </c>
      <c r="B149" s="66" t="s">
        <v>467</v>
      </c>
      <c r="C149" s="71" t="s">
        <v>468</v>
      </c>
      <c r="D149" s="71"/>
      <c r="E149" s="14">
        <v>4</v>
      </c>
      <c r="F149" s="10" t="s">
        <v>69</v>
      </c>
      <c r="G149" s="3">
        <f t="shared" si="2"/>
        <v>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V149">
        <v>148</v>
      </c>
    </row>
    <row r="150" spans="1:48" ht="73.5" customHeight="1">
      <c r="A150" s="65" t="s">
        <v>469</v>
      </c>
      <c r="B150" s="112" t="s">
        <v>470</v>
      </c>
      <c r="C150" s="112"/>
      <c r="D150" s="112"/>
      <c r="E150" s="14">
        <v>5</v>
      </c>
      <c r="F150" s="13" t="s">
        <v>68</v>
      </c>
      <c r="G150" s="3">
        <f t="shared" si="2"/>
        <v>5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V150">
        <v>149</v>
      </c>
    </row>
    <row r="151" spans="1:48" ht="45.75" customHeight="1">
      <c r="A151" s="50" t="s">
        <v>471</v>
      </c>
      <c r="B151" s="114" t="s">
        <v>67</v>
      </c>
      <c r="C151" s="112" t="s">
        <v>472</v>
      </c>
      <c r="D151" s="113"/>
      <c r="E151" s="15">
        <v>5</v>
      </c>
      <c r="F151" s="10" t="s">
        <v>66</v>
      </c>
      <c r="G151" s="3">
        <f t="shared" si="2"/>
        <v>5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V151">
        <v>150</v>
      </c>
    </row>
    <row r="152" spans="1:48" ht="65.25" customHeight="1">
      <c r="A152" s="50" t="s">
        <v>473</v>
      </c>
      <c r="B152" s="114"/>
      <c r="C152" s="112" t="s">
        <v>474</v>
      </c>
      <c r="D152" s="113"/>
      <c r="E152" s="15">
        <v>2</v>
      </c>
      <c r="F152" s="10" t="s">
        <v>65</v>
      </c>
      <c r="G152" s="3">
        <f t="shared" si="2"/>
        <v>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V152">
        <v>151</v>
      </c>
    </row>
    <row r="153" spans="1:48" ht="15.75" customHeight="1">
      <c r="A153" s="67" t="s">
        <v>64</v>
      </c>
      <c r="B153" s="114"/>
      <c r="C153" s="114" t="s">
        <v>63</v>
      </c>
      <c r="D153" s="68" t="s">
        <v>475</v>
      </c>
      <c r="E153" s="12">
        <v>1</v>
      </c>
      <c r="F153" s="11"/>
      <c r="G153" s="3">
        <f t="shared" si="2"/>
        <v>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V153">
        <v>152</v>
      </c>
    </row>
    <row r="154" spans="1:48" ht="31.5" customHeight="1">
      <c r="A154" s="67" t="s">
        <v>62</v>
      </c>
      <c r="B154" s="114"/>
      <c r="C154" s="114"/>
      <c r="D154" s="68" t="s">
        <v>476</v>
      </c>
      <c r="E154" s="12">
        <v>1</v>
      </c>
      <c r="F154" s="11"/>
      <c r="G154" s="3">
        <f t="shared" si="2"/>
        <v>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V154">
        <v>153</v>
      </c>
    </row>
    <row r="155" spans="1:48" ht="29.25" customHeight="1">
      <c r="A155" s="67" t="s">
        <v>61</v>
      </c>
      <c r="B155" s="114"/>
      <c r="C155" s="114"/>
      <c r="D155" s="68" t="s">
        <v>477</v>
      </c>
      <c r="E155" s="12">
        <v>1</v>
      </c>
      <c r="F155" s="11"/>
      <c r="G155" s="3">
        <f t="shared" si="2"/>
        <v>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V155">
        <v>154</v>
      </c>
    </row>
    <row r="156" spans="1:48" ht="15.75" customHeight="1" thickBot="1">
      <c r="A156" s="67" t="s">
        <v>60</v>
      </c>
      <c r="B156" s="114"/>
      <c r="C156" s="114"/>
      <c r="D156" s="68" t="s">
        <v>478</v>
      </c>
      <c r="E156" s="12">
        <v>0</v>
      </c>
      <c r="F156" s="11"/>
      <c r="G156" s="3">
        <f t="shared" si="2"/>
        <v>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V156">
        <v>155</v>
      </c>
    </row>
    <row r="157" spans="1:48" ht="33" customHeight="1" thickTop="1" thickBot="1">
      <c r="A157" s="53" t="s">
        <v>59</v>
      </c>
      <c r="B157" s="112" t="s">
        <v>479</v>
      </c>
      <c r="C157" s="113"/>
      <c r="D157" s="113"/>
      <c r="E157" s="9">
        <f>SUM(E158:E162)</f>
        <v>74</v>
      </c>
      <c r="F157" s="10" t="s">
        <v>58</v>
      </c>
      <c r="G157" s="3">
        <f t="shared" si="2"/>
        <v>74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V157">
        <v>156</v>
      </c>
    </row>
    <row r="158" spans="1:48" ht="21.75" customHeight="1" thickTop="1">
      <c r="A158" s="53" t="s">
        <v>57</v>
      </c>
      <c r="B158" s="114" t="s">
        <v>56</v>
      </c>
      <c r="C158" s="112" t="s">
        <v>480</v>
      </c>
      <c r="D158" s="112"/>
      <c r="E158" s="12">
        <v>52</v>
      </c>
      <c r="F158" s="11"/>
      <c r="G158" s="3">
        <f t="shared" si="2"/>
        <v>52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V158">
        <v>157</v>
      </c>
    </row>
    <row r="159" spans="1:48" ht="46.5" customHeight="1">
      <c r="A159" s="53" t="s">
        <v>55</v>
      </c>
      <c r="B159" s="114"/>
      <c r="C159" s="112" t="s">
        <v>481</v>
      </c>
      <c r="D159" s="113"/>
      <c r="E159" s="15">
        <v>19</v>
      </c>
      <c r="F159" s="10"/>
      <c r="G159" s="3">
        <f t="shared" si="2"/>
        <v>19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V159">
        <v>158</v>
      </c>
    </row>
    <row r="160" spans="1:48" ht="45.75" customHeight="1">
      <c r="A160" s="53" t="s">
        <v>54</v>
      </c>
      <c r="B160" s="114"/>
      <c r="C160" s="112" t="s">
        <v>482</v>
      </c>
      <c r="D160" s="113"/>
      <c r="E160" s="14">
        <v>0</v>
      </c>
      <c r="F160" s="13"/>
      <c r="G160" s="3">
        <f t="shared" si="2"/>
        <v>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V160">
        <v>159</v>
      </c>
    </row>
    <row r="161" spans="1:48" ht="18" customHeight="1">
      <c r="A161" s="53" t="s">
        <v>53</v>
      </c>
      <c r="B161" s="114"/>
      <c r="C161" s="112" t="s">
        <v>483</v>
      </c>
      <c r="D161" s="112"/>
      <c r="E161" s="14">
        <v>0</v>
      </c>
      <c r="F161" s="13"/>
      <c r="G161" s="3">
        <f t="shared" si="2"/>
        <v>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V161">
        <v>160</v>
      </c>
    </row>
    <row r="162" spans="1:48" ht="33" customHeight="1">
      <c r="A162" s="65" t="s">
        <v>52</v>
      </c>
      <c r="B162" s="114"/>
      <c r="C162" s="112" t="s">
        <v>484</v>
      </c>
      <c r="D162" s="112"/>
      <c r="E162" s="8">
        <v>3</v>
      </c>
      <c r="F162" s="4"/>
      <c r="G162" s="3">
        <f t="shared" si="2"/>
        <v>3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V162">
        <v>161</v>
      </c>
    </row>
    <row r="163" spans="1:48" ht="15" customHeight="1">
      <c r="A163" s="65" t="s">
        <v>51</v>
      </c>
      <c r="B163" s="114"/>
      <c r="C163" s="112" t="s">
        <v>485</v>
      </c>
      <c r="D163" s="112"/>
      <c r="E163" s="8">
        <v>22</v>
      </c>
      <c r="F163" s="4"/>
      <c r="G163" s="3">
        <f t="shared" si="2"/>
        <v>22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V163">
        <v>162</v>
      </c>
    </row>
    <row r="164" spans="1:48" ht="15.75" customHeight="1">
      <c r="A164" s="53" t="s">
        <v>50</v>
      </c>
      <c r="B164" s="114"/>
      <c r="C164" s="112" t="s">
        <v>486</v>
      </c>
      <c r="D164" s="112"/>
      <c r="E164" s="14">
        <v>52</v>
      </c>
      <c r="F164" s="13"/>
      <c r="G164" s="3">
        <f t="shared" si="2"/>
        <v>52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V164">
        <v>163</v>
      </c>
    </row>
    <row r="165" spans="1:48" ht="33" customHeight="1">
      <c r="A165" s="53" t="s">
        <v>49</v>
      </c>
      <c r="B165" s="114"/>
      <c r="C165" s="115" t="s">
        <v>48</v>
      </c>
      <c r="D165" s="68" t="s">
        <v>487</v>
      </c>
      <c r="E165" s="14">
        <v>4</v>
      </c>
      <c r="F165" s="13"/>
      <c r="G165" s="3">
        <f t="shared" si="2"/>
        <v>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V165">
        <v>164</v>
      </c>
    </row>
    <row r="166" spans="1:48" ht="44.25" customHeight="1">
      <c r="A166" s="53" t="s">
        <v>47</v>
      </c>
      <c r="B166" s="114"/>
      <c r="C166" s="116"/>
      <c r="D166" s="68" t="s">
        <v>488</v>
      </c>
      <c r="E166" s="12">
        <v>0</v>
      </c>
      <c r="F166" s="11"/>
      <c r="G166" s="3">
        <f t="shared" si="2"/>
        <v>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V166">
        <v>165</v>
      </c>
    </row>
    <row r="167" spans="1:48" ht="45">
      <c r="A167" s="53" t="s">
        <v>46</v>
      </c>
      <c r="B167" s="114"/>
      <c r="C167" s="117"/>
      <c r="D167" s="68" t="s">
        <v>489</v>
      </c>
      <c r="E167" s="12">
        <v>0</v>
      </c>
      <c r="F167" s="11"/>
      <c r="G167" s="3">
        <f t="shared" si="2"/>
        <v>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V167">
        <v>166</v>
      </c>
    </row>
    <row r="168" spans="1:48" ht="42" customHeight="1">
      <c r="A168" s="48" t="s">
        <v>490</v>
      </c>
      <c r="B168" s="112" t="s">
        <v>491</v>
      </c>
      <c r="C168" s="113"/>
      <c r="D168" s="113"/>
      <c r="E168" s="8">
        <v>22</v>
      </c>
      <c r="F168" s="10" t="s">
        <v>310</v>
      </c>
      <c r="G168" s="3">
        <f t="shared" si="2"/>
        <v>22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V168">
        <v>167</v>
      </c>
    </row>
    <row r="169" spans="1:48" ht="30.75" customHeight="1">
      <c r="A169" s="48" t="s">
        <v>287</v>
      </c>
      <c r="B169" s="112" t="s">
        <v>492</v>
      </c>
      <c r="C169" s="112"/>
      <c r="D169" s="112"/>
      <c r="E169" s="8">
        <v>58.2</v>
      </c>
      <c r="F169" s="4"/>
      <c r="G169" s="3">
        <f t="shared" si="2"/>
        <v>58.2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V169">
        <v>168</v>
      </c>
    </row>
    <row r="170" spans="1:48" ht="36" customHeight="1">
      <c r="A170" s="48" t="s">
        <v>288</v>
      </c>
      <c r="B170" s="120" t="s">
        <v>493</v>
      </c>
      <c r="C170" s="121"/>
      <c r="D170" s="122"/>
      <c r="E170" s="8">
        <v>35.5</v>
      </c>
      <c r="F170" s="4"/>
      <c r="G170" s="3">
        <f t="shared" si="2"/>
        <v>35.5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V170">
        <v>169</v>
      </c>
    </row>
    <row r="171" spans="1:48" ht="51" customHeight="1" thickBot="1">
      <c r="A171" s="48" t="s">
        <v>289</v>
      </c>
      <c r="B171" s="120" t="s">
        <v>494</v>
      </c>
      <c r="C171" s="123"/>
      <c r="D171" s="124"/>
      <c r="E171" s="8">
        <v>0</v>
      </c>
      <c r="F171" s="4" t="s">
        <v>311</v>
      </c>
      <c r="G171" s="3">
        <f t="shared" si="2"/>
        <v>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V171">
        <v>170</v>
      </c>
    </row>
    <row r="172" spans="1:48" ht="62.25" customHeight="1" thickTop="1" thickBot="1">
      <c r="A172" s="48" t="s">
        <v>290</v>
      </c>
      <c r="B172" s="112" t="s">
        <v>495</v>
      </c>
      <c r="C172" s="112"/>
      <c r="D172" s="112"/>
      <c r="E172" s="9">
        <f>SUM(E173:E177)</f>
        <v>112</v>
      </c>
      <c r="F172" s="4" t="s">
        <v>312</v>
      </c>
      <c r="G172" s="3">
        <f t="shared" si="2"/>
        <v>112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V172">
        <v>171</v>
      </c>
    </row>
    <row r="173" spans="1:48" ht="28.15" customHeight="1" thickTop="1">
      <c r="A173" s="48" t="s">
        <v>291</v>
      </c>
      <c r="B173" s="118" t="s">
        <v>496</v>
      </c>
      <c r="C173" s="112" t="s">
        <v>460</v>
      </c>
      <c r="D173" s="112"/>
      <c r="E173" s="8">
        <v>96</v>
      </c>
      <c r="F173" s="52" t="s">
        <v>313</v>
      </c>
      <c r="G173" s="3">
        <f t="shared" si="2"/>
        <v>96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V173">
        <v>172</v>
      </c>
    </row>
    <row r="174" spans="1:48" ht="27.6" customHeight="1">
      <c r="A174" s="48" t="s">
        <v>292</v>
      </c>
      <c r="B174" s="118"/>
      <c r="C174" s="112" t="s">
        <v>497</v>
      </c>
      <c r="D174" s="113"/>
      <c r="E174" s="8">
        <v>6</v>
      </c>
      <c r="F174" s="4"/>
      <c r="G174" s="3">
        <f t="shared" si="2"/>
        <v>6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V174">
        <v>173</v>
      </c>
    </row>
    <row r="175" spans="1:48" ht="103.5" customHeight="1">
      <c r="A175" s="48" t="s">
        <v>293</v>
      </c>
      <c r="B175" s="118"/>
      <c r="C175" s="112" t="s">
        <v>498</v>
      </c>
      <c r="D175" s="113"/>
      <c r="E175" s="8">
        <v>0</v>
      </c>
      <c r="F175" s="4"/>
      <c r="G175" s="3">
        <f t="shared" si="2"/>
        <v>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V175">
        <v>174</v>
      </c>
    </row>
    <row r="176" spans="1:48" ht="46.5" customHeight="1">
      <c r="A176" s="48" t="s">
        <v>294</v>
      </c>
      <c r="B176" s="118"/>
      <c r="C176" s="112" t="s">
        <v>499</v>
      </c>
      <c r="D176" s="113"/>
      <c r="E176" s="8">
        <v>3</v>
      </c>
      <c r="F176" s="4"/>
      <c r="G176" s="3">
        <f t="shared" si="2"/>
        <v>3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V176">
        <v>175</v>
      </c>
    </row>
    <row r="177" spans="1:48" ht="29.25" customHeight="1" thickBot="1">
      <c r="A177" s="48" t="s">
        <v>295</v>
      </c>
      <c r="B177" s="118"/>
      <c r="C177" s="112" t="s">
        <v>465</v>
      </c>
      <c r="D177" s="112"/>
      <c r="E177" s="8">
        <v>7</v>
      </c>
      <c r="F177" s="4"/>
      <c r="G177" s="3">
        <f t="shared" si="2"/>
        <v>7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V177">
        <v>176</v>
      </c>
    </row>
    <row r="178" spans="1:48" ht="75" customHeight="1" thickTop="1" thickBot="1">
      <c r="A178" s="48" t="s">
        <v>296</v>
      </c>
      <c r="B178" s="112" t="s">
        <v>500</v>
      </c>
      <c r="C178" s="113"/>
      <c r="D178" s="113"/>
      <c r="E178" s="9">
        <f>SUM(E179,E181,E183,E185,E187,E189,E191,E193)</f>
        <v>102</v>
      </c>
      <c r="F178" s="4" t="s">
        <v>314</v>
      </c>
      <c r="G178" s="3">
        <f t="shared" si="2"/>
        <v>102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V178">
        <v>177</v>
      </c>
    </row>
    <row r="179" spans="1:48" ht="15.75" customHeight="1" thickTop="1">
      <c r="A179" s="48" t="s">
        <v>297</v>
      </c>
      <c r="B179" s="119" t="s">
        <v>501</v>
      </c>
      <c r="C179" s="112" t="s">
        <v>43</v>
      </c>
      <c r="D179" s="112"/>
      <c r="E179" s="8">
        <v>79</v>
      </c>
      <c r="F179" s="4" t="s">
        <v>315</v>
      </c>
      <c r="G179" s="3">
        <f t="shared" si="2"/>
        <v>79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V179">
        <v>178</v>
      </c>
    </row>
    <row r="180" spans="1:48" ht="15" customHeight="1">
      <c r="A180" s="48" t="s">
        <v>298</v>
      </c>
      <c r="B180" s="119"/>
      <c r="C180" s="112" t="s">
        <v>23</v>
      </c>
      <c r="D180" s="112"/>
      <c r="E180" s="8">
        <v>6</v>
      </c>
      <c r="F180" s="4" t="s">
        <v>320</v>
      </c>
      <c r="G180" s="3">
        <f t="shared" si="2"/>
        <v>6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V180">
        <v>179</v>
      </c>
    </row>
    <row r="181" spans="1:48" ht="14.45" customHeight="1">
      <c r="A181" s="48" t="s">
        <v>299</v>
      </c>
      <c r="B181" s="119"/>
      <c r="C181" s="112" t="s">
        <v>40</v>
      </c>
      <c r="D181" s="112"/>
      <c r="E181" s="8">
        <v>0</v>
      </c>
      <c r="F181" s="4" t="s">
        <v>316</v>
      </c>
      <c r="G181" s="3">
        <f t="shared" si="2"/>
        <v>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V181">
        <v>180</v>
      </c>
    </row>
    <row r="182" spans="1:48" ht="14.45" customHeight="1">
      <c r="A182" s="48" t="s">
        <v>300</v>
      </c>
      <c r="B182" s="119"/>
      <c r="C182" s="112" t="s">
        <v>23</v>
      </c>
      <c r="D182" s="112"/>
      <c r="E182" s="8">
        <v>0</v>
      </c>
      <c r="F182" s="4" t="s">
        <v>322</v>
      </c>
      <c r="G182" s="3">
        <f t="shared" si="2"/>
        <v>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V182">
        <v>181</v>
      </c>
    </row>
    <row r="183" spans="1:48" ht="14.45" customHeight="1">
      <c r="A183" s="48" t="s">
        <v>45</v>
      </c>
      <c r="B183" s="119"/>
      <c r="C183" s="112" t="s">
        <v>37</v>
      </c>
      <c r="D183" s="112"/>
      <c r="E183" s="8">
        <v>0</v>
      </c>
      <c r="F183" s="4" t="s">
        <v>317</v>
      </c>
      <c r="G183" s="3">
        <f t="shared" si="2"/>
        <v>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V183">
        <v>182</v>
      </c>
    </row>
    <row r="184" spans="1:48" ht="14.45" customHeight="1">
      <c r="A184" s="48" t="s">
        <v>44</v>
      </c>
      <c r="B184" s="119"/>
      <c r="C184" s="112" t="s">
        <v>23</v>
      </c>
      <c r="D184" s="112"/>
      <c r="E184" s="8">
        <v>0</v>
      </c>
      <c r="F184" s="4" t="s">
        <v>323</v>
      </c>
      <c r="G184" s="3">
        <f t="shared" si="2"/>
        <v>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V184">
        <v>183</v>
      </c>
    </row>
    <row r="185" spans="1:48" ht="14.45" customHeight="1">
      <c r="A185" s="48" t="s">
        <v>42</v>
      </c>
      <c r="B185" s="119"/>
      <c r="C185" s="112" t="s">
        <v>34</v>
      </c>
      <c r="D185" s="112"/>
      <c r="E185" s="8">
        <v>13</v>
      </c>
      <c r="F185" s="4" t="s">
        <v>318</v>
      </c>
      <c r="G185" s="3">
        <f t="shared" si="2"/>
        <v>13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V185">
        <v>184</v>
      </c>
    </row>
    <row r="186" spans="1:48" ht="15" customHeight="1">
      <c r="A186" s="48" t="s">
        <v>41</v>
      </c>
      <c r="B186" s="119"/>
      <c r="C186" s="112" t="s">
        <v>23</v>
      </c>
      <c r="D186" s="112"/>
      <c r="E186" s="8">
        <v>0</v>
      </c>
      <c r="F186" s="4" t="s">
        <v>324</v>
      </c>
      <c r="G186" s="3">
        <f t="shared" si="2"/>
        <v>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V186">
        <v>185</v>
      </c>
    </row>
    <row r="187" spans="1:48" ht="14.45" customHeight="1">
      <c r="A187" s="48" t="s">
        <v>39</v>
      </c>
      <c r="B187" s="119"/>
      <c r="C187" s="112" t="s">
        <v>31</v>
      </c>
      <c r="D187" s="112"/>
      <c r="E187" s="8">
        <v>10</v>
      </c>
      <c r="F187" s="4" t="s">
        <v>319</v>
      </c>
      <c r="G187" s="3">
        <f t="shared" si="2"/>
        <v>10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V187">
        <v>186</v>
      </c>
    </row>
    <row r="188" spans="1:48" ht="15" customHeight="1">
      <c r="A188" s="48" t="s">
        <v>38</v>
      </c>
      <c r="B188" s="119"/>
      <c r="C188" s="112" t="s">
        <v>23</v>
      </c>
      <c r="D188" s="112"/>
      <c r="E188" s="8">
        <v>0</v>
      </c>
      <c r="F188" s="4" t="s">
        <v>325</v>
      </c>
      <c r="G188" s="3">
        <f t="shared" si="2"/>
        <v>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V188">
        <v>187</v>
      </c>
    </row>
    <row r="189" spans="1:48" ht="14.45" customHeight="1">
      <c r="A189" s="48" t="s">
        <v>36</v>
      </c>
      <c r="B189" s="119"/>
      <c r="C189" s="112" t="s">
        <v>28</v>
      </c>
      <c r="D189" s="112"/>
      <c r="E189" s="8">
        <v>0</v>
      </c>
      <c r="F189" s="4" t="s">
        <v>326</v>
      </c>
      <c r="G189" s="3">
        <f t="shared" si="2"/>
        <v>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V189">
        <v>188</v>
      </c>
    </row>
    <row r="190" spans="1:48" ht="14.45" customHeight="1">
      <c r="A190" s="48" t="s">
        <v>35</v>
      </c>
      <c r="B190" s="119"/>
      <c r="C190" s="112" t="s">
        <v>23</v>
      </c>
      <c r="D190" s="112"/>
      <c r="E190" s="8">
        <v>0</v>
      </c>
      <c r="F190" s="4" t="s">
        <v>327</v>
      </c>
      <c r="G190" s="3">
        <f t="shared" si="2"/>
        <v>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V190">
        <v>189</v>
      </c>
    </row>
    <row r="191" spans="1:48" ht="14.45" customHeight="1">
      <c r="A191" s="48" t="s">
        <v>33</v>
      </c>
      <c r="B191" s="119"/>
      <c r="C191" s="112" t="s">
        <v>26</v>
      </c>
      <c r="D191" s="112"/>
      <c r="E191" s="8">
        <v>0</v>
      </c>
      <c r="F191" s="4" t="s">
        <v>328</v>
      </c>
      <c r="G191" s="3">
        <f t="shared" si="2"/>
        <v>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V191">
        <v>190</v>
      </c>
    </row>
    <row r="192" spans="1:48" ht="14.45" customHeight="1">
      <c r="A192" s="48" t="s">
        <v>32</v>
      </c>
      <c r="B192" s="119"/>
      <c r="C192" s="112" t="s">
        <v>23</v>
      </c>
      <c r="D192" s="112"/>
      <c r="E192" s="8">
        <v>0</v>
      </c>
      <c r="F192" s="4" t="s">
        <v>329</v>
      </c>
      <c r="G192" s="3">
        <f t="shared" si="2"/>
        <v>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V192">
        <v>191</v>
      </c>
    </row>
    <row r="193" spans="1:48" ht="14.45" customHeight="1">
      <c r="A193" s="48" t="s">
        <v>30</v>
      </c>
      <c r="B193" s="119"/>
      <c r="C193" s="113" t="s">
        <v>24</v>
      </c>
      <c r="D193" s="113"/>
      <c r="E193" s="8">
        <v>0</v>
      </c>
      <c r="F193" s="4" t="s">
        <v>330</v>
      </c>
      <c r="G193" s="3">
        <f t="shared" si="2"/>
        <v>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V193">
        <v>192</v>
      </c>
    </row>
    <row r="194" spans="1:48" ht="15" customHeight="1">
      <c r="A194" s="48" t="s">
        <v>29</v>
      </c>
      <c r="B194" s="119"/>
      <c r="C194" s="112" t="s">
        <v>23</v>
      </c>
      <c r="D194" s="112"/>
      <c r="E194" s="8">
        <v>0</v>
      </c>
      <c r="F194" s="4" t="s">
        <v>331</v>
      </c>
      <c r="G194" s="3">
        <f t="shared" si="2"/>
        <v>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V194">
        <v>193</v>
      </c>
    </row>
    <row r="195" spans="1:48" ht="62.25" customHeight="1">
      <c r="A195" s="48" t="s">
        <v>301</v>
      </c>
      <c r="B195" s="112" t="s">
        <v>502</v>
      </c>
      <c r="C195" s="112"/>
      <c r="D195" s="112"/>
      <c r="E195" s="8">
        <v>96</v>
      </c>
      <c r="F195" s="4" t="s">
        <v>321</v>
      </c>
      <c r="G195" s="3">
        <f t="shared" si="2"/>
        <v>96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V195">
        <v>194</v>
      </c>
    </row>
    <row r="196" spans="1:48" ht="48.75" customHeight="1">
      <c r="A196" s="48" t="s">
        <v>27</v>
      </c>
      <c r="B196" s="112" t="s">
        <v>503</v>
      </c>
      <c r="C196" s="113"/>
      <c r="D196" s="113"/>
      <c r="E196" s="8">
        <v>76.099999999999994</v>
      </c>
      <c r="F196" s="4"/>
      <c r="G196" s="3">
        <f t="shared" si="2"/>
        <v>76.099999999999994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V196">
        <v>195</v>
      </c>
    </row>
    <row r="197" spans="1:48" ht="60.75" customHeight="1">
      <c r="A197" s="48" t="s">
        <v>25</v>
      </c>
      <c r="B197" s="120" t="s">
        <v>504</v>
      </c>
      <c r="C197" s="121"/>
      <c r="D197" s="122"/>
      <c r="E197" s="8">
        <v>40.9</v>
      </c>
      <c r="F197" s="4"/>
      <c r="G197" s="3">
        <f t="shared" si="2"/>
        <v>40.9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V197">
        <v>196</v>
      </c>
    </row>
    <row r="198" spans="1:48" ht="59.25" customHeight="1" thickBot="1">
      <c r="A198" s="48" t="s">
        <v>302</v>
      </c>
      <c r="B198" s="120" t="s">
        <v>505</v>
      </c>
      <c r="C198" s="121"/>
      <c r="D198" s="122"/>
      <c r="E198" s="8">
        <v>29</v>
      </c>
      <c r="F198" s="4" t="s">
        <v>332</v>
      </c>
      <c r="G198" s="3">
        <f t="shared" si="2"/>
        <v>29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V198">
        <v>197</v>
      </c>
    </row>
    <row r="199" spans="1:48" ht="41.25" customHeight="1" thickTop="1" thickBot="1">
      <c r="A199" s="49" t="s">
        <v>303</v>
      </c>
      <c r="B199" s="112" t="s">
        <v>506</v>
      </c>
      <c r="C199" s="113"/>
      <c r="D199" s="113"/>
      <c r="E199" s="9">
        <f>SUM(E195,E168)</f>
        <v>118</v>
      </c>
      <c r="F199" s="4" t="s">
        <v>333</v>
      </c>
      <c r="G199" s="3">
        <f t="shared" si="2"/>
        <v>118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V199">
        <v>198</v>
      </c>
    </row>
    <row r="200" spans="1:48" ht="24.75" customHeight="1" thickTop="1" thickBot="1">
      <c r="A200" s="49" t="s">
        <v>304</v>
      </c>
      <c r="B200" s="112" t="s">
        <v>507</v>
      </c>
      <c r="C200" s="112"/>
      <c r="D200" s="112"/>
      <c r="E200" s="9">
        <f>SUM(E196,E169)</f>
        <v>134.30000000000001</v>
      </c>
      <c r="F200" s="4" t="s">
        <v>334</v>
      </c>
      <c r="G200" s="3">
        <f t="shared" si="2"/>
        <v>134.30000000000001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V200">
        <v>199</v>
      </c>
    </row>
    <row r="201" spans="1:48" ht="46.5" customHeight="1" thickTop="1">
      <c r="A201" s="49" t="s">
        <v>22</v>
      </c>
      <c r="B201" s="112" t="s">
        <v>508</v>
      </c>
      <c r="C201" s="112"/>
      <c r="D201" s="112"/>
      <c r="E201" s="8">
        <v>76.400000000000006</v>
      </c>
      <c r="F201" s="4"/>
      <c r="G201" s="3">
        <f t="shared" ref="G201:G222" si="3">SUM(E201)</f>
        <v>76.400000000000006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V201">
        <v>200</v>
      </c>
    </row>
    <row r="202" spans="1:48" ht="47.25" customHeight="1">
      <c r="A202" s="50" t="s">
        <v>305</v>
      </c>
      <c r="B202" s="112" t="s">
        <v>509</v>
      </c>
      <c r="C202" s="112"/>
      <c r="D202" s="112"/>
      <c r="E202" s="8">
        <v>0</v>
      </c>
      <c r="F202" s="4" t="s">
        <v>335</v>
      </c>
      <c r="G202" s="3">
        <f t="shared" si="3"/>
        <v>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V202">
        <v>201</v>
      </c>
    </row>
    <row r="203" spans="1:48" ht="31.5" customHeight="1">
      <c r="A203" s="50" t="s">
        <v>306</v>
      </c>
      <c r="B203" s="112" t="s">
        <v>510</v>
      </c>
      <c r="C203" s="112"/>
      <c r="D203" s="112"/>
      <c r="E203" s="8">
        <v>0</v>
      </c>
      <c r="F203" s="4" t="s">
        <v>336</v>
      </c>
      <c r="G203" s="3">
        <f t="shared" si="3"/>
        <v>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V203">
        <v>202</v>
      </c>
    </row>
    <row r="204" spans="1:48" ht="28.5" customHeight="1">
      <c r="A204" s="49" t="s">
        <v>307</v>
      </c>
      <c r="B204" s="112" t="s">
        <v>511</v>
      </c>
      <c r="C204" s="112"/>
      <c r="D204" s="112"/>
      <c r="E204" s="8">
        <v>0</v>
      </c>
      <c r="F204" s="4"/>
      <c r="G204" s="3">
        <f t="shared" si="3"/>
        <v>0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V204">
        <v>203</v>
      </c>
    </row>
    <row r="205" spans="1:48" ht="33.75" customHeight="1">
      <c r="A205" s="51" t="s">
        <v>21</v>
      </c>
      <c r="B205" s="112" t="s">
        <v>512</v>
      </c>
      <c r="C205" s="112"/>
      <c r="D205" s="112"/>
      <c r="E205" s="8">
        <v>0</v>
      </c>
      <c r="F205" s="4"/>
      <c r="G205" s="3">
        <f t="shared" si="3"/>
        <v>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V205">
        <v>204</v>
      </c>
    </row>
    <row r="206" spans="1:48" ht="30" customHeight="1">
      <c r="A206" s="49" t="s">
        <v>20</v>
      </c>
      <c r="B206" s="112" t="s">
        <v>513</v>
      </c>
      <c r="C206" s="112"/>
      <c r="D206" s="112"/>
      <c r="E206" s="8">
        <v>0</v>
      </c>
      <c r="F206" s="4"/>
      <c r="G206" s="3">
        <f t="shared" si="3"/>
        <v>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V206">
        <v>205</v>
      </c>
    </row>
    <row r="207" spans="1:48" ht="33" customHeight="1" thickBot="1">
      <c r="A207" s="49" t="s">
        <v>308</v>
      </c>
      <c r="B207" s="112" t="s">
        <v>514</v>
      </c>
      <c r="C207" s="112"/>
      <c r="D207" s="112"/>
      <c r="E207" s="8">
        <v>2</v>
      </c>
      <c r="F207" s="4"/>
      <c r="G207" s="3">
        <f t="shared" si="3"/>
        <v>2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V207">
        <v>206</v>
      </c>
    </row>
    <row r="208" spans="1:48" ht="29.25" customHeight="1" thickTop="1" thickBot="1">
      <c r="A208" s="49" t="s">
        <v>309</v>
      </c>
      <c r="B208" s="112" t="s">
        <v>515</v>
      </c>
      <c r="C208" s="113"/>
      <c r="D208" s="113"/>
      <c r="E208" s="9">
        <f>SUM(E209:E213)</f>
        <v>0</v>
      </c>
      <c r="F208" s="4" t="s">
        <v>337</v>
      </c>
      <c r="G208" s="3">
        <f t="shared" si="3"/>
        <v>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V208">
        <v>207</v>
      </c>
    </row>
    <row r="209" spans="1:48" ht="48.75" customHeight="1" thickTop="1">
      <c r="A209" s="49" t="s">
        <v>19</v>
      </c>
      <c r="B209" s="125" t="s">
        <v>516</v>
      </c>
      <c r="C209" s="112" t="s">
        <v>6</v>
      </c>
      <c r="D209" s="112"/>
      <c r="E209" s="8">
        <v>0</v>
      </c>
      <c r="F209" s="4"/>
      <c r="G209" s="3">
        <f t="shared" si="3"/>
        <v>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V209">
        <v>208</v>
      </c>
    </row>
    <row r="210" spans="1:48" ht="46.5" customHeight="1">
      <c r="A210" s="49" t="s">
        <v>18</v>
      </c>
      <c r="B210" s="126"/>
      <c r="C210" s="112" t="s">
        <v>12</v>
      </c>
      <c r="D210" s="112"/>
      <c r="E210" s="8">
        <v>0</v>
      </c>
      <c r="F210" s="4"/>
      <c r="G210" s="3">
        <f t="shared" si="3"/>
        <v>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V210">
        <v>209</v>
      </c>
    </row>
    <row r="211" spans="1:48" ht="35.25" customHeight="1">
      <c r="A211" s="49" t="s">
        <v>17</v>
      </c>
      <c r="B211" s="126"/>
      <c r="C211" s="112" t="s">
        <v>2</v>
      </c>
      <c r="D211" s="112"/>
      <c r="E211" s="8">
        <v>0</v>
      </c>
      <c r="F211" s="4"/>
      <c r="G211" s="3">
        <f t="shared" si="3"/>
        <v>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V211">
        <v>210</v>
      </c>
    </row>
    <row r="212" spans="1:48" ht="51.75" customHeight="1">
      <c r="A212" s="49" t="s">
        <v>16</v>
      </c>
      <c r="B212" s="126"/>
      <c r="C212" s="112" t="s">
        <v>1</v>
      </c>
      <c r="D212" s="113"/>
      <c r="E212" s="8">
        <v>0</v>
      </c>
      <c r="F212" s="4"/>
      <c r="G212" s="3">
        <f t="shared" si="3"/>
        <v>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V212">
        <v>211</v>
      </c>
    </row>
    <row r="213" spans="1:48" ht="16.5" customHeight="1" thickBot="1">
      <c r="A213" s="49" t="s">
        <v>15</v>
      </c>
      <c r="B213" s="127"/>
      <c r="C213" s="112" t="s">
        <v>0</v>
      </c>
      <c r="D213" s="112"/>
      <c r="E213" s="8">
        <v>0</v>
      </c>
      <c r="F213" s="4"/>
      <c r="G213" s="3">
        <f t="shared" si="3"/>
        <v>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V213">
        <v>212</v>
      </c>
    </row>
    <row r="214" spans="1:48" ht="42" customHeight="1" thickTop="1" thickBot="1">
      <c r="A214" s="49" t="s">
        <v>14</v>
      </c>
      <c r="B214" s="112" t="s">
        <v>517</v>
      </c>
      <c r="C214" s="113"/>
      <c r="D214" s="113"/>
      <c r="E214" s="9">
        <f>SUM(E215:E219)</f>
        <v>6</v>
      </c>
      <c r="F214" s="4" t="s">
        <v>338</v>
      </c>
      <c r="G214" s="3">
        <f t="shared" si="3"/>
        <v>6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V214">
        <v>213</v>
      </c>
    </row>
    <row r="215" spans="1:48" ht="44.25" customHeight="1" thickTop="1">
      <c r="A215" s="49" t="s">
        <v>13</v>
      </c>
      <c r="B215" s="125" t="s">
        <v>518</v>
      </c>
      <c r="C215" s="112" t="s">
        <v>6</v>
      </c>
      <c r="D215" s="112"/>
      <c r="E215" s="8">
        <v>2</v>
      </c>
      <c r="F215" s="4"/>
      <c r="G215" s="3">
        <f t="shared" si="3"/>
        <v>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V215">
        <v>214</v>
      </c>
    </row>
    <row r="216" spans="1:48" ht="44.25" customHeight="1">
      <c r="A216" s="49" t="s">
        <v>11</v>
      </c>
      <c r="B216" s="126"/>
      <c r="C216" s="112" t="s">
        <v>4</v>
      </c>
      <c r="D216" s="113"/>
      <c r="E216" s="8">
        <v>4</v>
      </c>
      <c r="F216" s="4"/>
      <c r="G216" s="3">
        <f t="shared" si="3"/>
        <v>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V216">
        <v>215</v>
      </c>
    </row>
    <row r="217" spans="1:48" ht="32.25" customHeight="1">
      <c r="A217" s="49" t="s">
        <v>10</v>
      </c>
      <c r="B217" s="126"/>
      <c r="C217" s="112" t="s">
        <v>2</v>
      </c>
      <c r="D217" s="113"/>
      <c r="E217" s="8">
        <v>0</v>
      </c>
      <c r="F217" s="4"/>
      <c r="G217" s="3">
        <f t="shared" si="3"/>
        <v>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V217">
        <v>216</v>
      </c>
    </row>
    <row r="218" spans="1:48" ht="15" customHeight="1">
      <c r="A218" s="49" t="s">
        <v>9</v>
      </c>
      <c r="B218" s="126"/>
      <c r="C218" s="112" t="s">
        <v>1</v>
      </c>
      <c r="D218" s="112"/>
      <c r="E218" s="8">
        <v>0</v>
      </c>
      <c r="F218" s="4"/>
      <c r="G218" s="3">
        <f t="shared" si="3"/>
        <v>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V218">
        <v>217</v>
      </c>
    </row>
    <row r="219" spans="1:48" ht="18" customHeight="1">
      <c r="A219" s="49" t="s">
        <v>8</v>
      </c>
      <c r="B219" s="127"/>
      <c r="C219" s="112" t="s">
        <v>0</v>
      </c>
      <c r="D219" s="112"/>
      <c r="E219" s="8">
        <v>0</v>
      </c>
      <c r="F219" s="4"/>
      <c r="G219" s="3">
        <f t="shared" si="3"/>
        <v>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V219">
        <v>218</v>
      </c>
    </row>
    <row r="220" spans="1:48" ht="45.75" customHeight="1">
      <c r="A220" s="49" t="s">
        <v>7</v>
      </c>
      <c r="B220" s="112" t="s">
        <v>519</v>
      </c>
      <c r="C220" s="112"/>
      <c r="D220" s="112"/>
      <c r="E220" s="8">
        <v>24</v>
      </c>
      <c r="F220" s="4"/>
      <c r="G220" s="3">
        <f t="shared" si="3"/>
        <v>24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V220">
        <v>219</v>
      </c>
    </row>
    <row r="221" spans="1:48" ht="50.25" customHeight="1">
      <c r="A221" s="49" t="s">
        <v>5</v>
      </c>
      <c r="B221" s="112" t="s">
        <v>520</v>
      </c>
      <c r="C221" s="113"/>
      <c r="D221" s="113"/>
      <c r="E221" s="7">
        <v>92</v>
      </c>
      <c r="F221" s="6"/>
      <c r="G221" s="3">
        <f t="shared" si="3"/>
        <v>92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V221">
        <v>220</v>
      </c>
    </row>
    <row r="222" spans="1:48" ht="49.5" customHeight="1">
      <c r="A222" s="49" t="s">
        <v>3</v>
      </c>
      <c r="B222" s="112" t="s">
        <v>521</v>
      </c>
      <c r="C222" s="113"/>
      <c r="D222" s="113"/>
      <c r="E222" s="5">
        <v>10</v>
      </c>
      <c r="F222" s="4"/>
      <c r="G222" s="3">
        <f t="shared" si="3"/>
        <v>10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V222">
        <v>221</v>
      </c>
    </row>
    <row r="223" spans="1:48">
      <c r="AV223">
        <v>223</v>
      </c>
    </row>
    <row r="224" spans="1:48">
      <c r="AV224">
        <v>224</v>
      </c>
    </row>
    <row r="225" spans="48:48">
      <c r="AV225">
        <v>225</v>
      </c>
    </row>
  </sheetData>
  <sheetProtection algorithmName="SHA-512" hashValue="HZuxp25+MLr9S8qwpu0etCsoPU0TvwPHJ133X/rHQ7Ic3yJLcycZOGWiHWtKHtUcmr++HWQ9xAlgNUZfKwUdtA==" saltValue="WtRxN+z9a19BLUz4qPriHQ==" spinCount="100000" sheet="1" formatCells="0" formatColumns="0" formatRows="0"/>
  <mergeCells count="238">
    <mergeCell ref="B220:D220"/>
    <mergeCell ref="B221:D221"/>
    <mergeCell ref="B222:D222"/>
    <mergeCell ref="B214:D214"/>
    <mergeCell ref="B215:B219"/>
    <mergeCell ref="C215:D215"/>
    <mergeCell ref="C216:D216"/>
    <mergeCell ref="C217:D217"/>
    <mergeCell ref="C218:D218"/>
    <mergeCell ref="C219:D219"/>
    <mergeCell ref="B205:D205"/>
    <mergeCell ref="B206:D206"/>
    <mergeCell ref="B195:D195"/>
    <mergeCell ref="B196:D196"/>
    <mergeCell ref="B197:D197"/>
    <mergeCell ref="B207:D207"/>
    <mergeCell ref="B208:D208"/>
    <mergeCell ref="B209:B213"/>
    <mergeCell ref="C209:D209"/>
    <mergeCell ref="C210:D210"/>
    <mergeCell ref="C211:D211"/>
    <mergeCell ref="C212:D212"/>
    <mergeCell ref="C213:D213"/>
    <mergeCell ref="B202:D202"/>
    <mergeCell ref="B203:D203"/>
    <mergeCell ref="B204:D204"/>
    <mergeCell ref="C190:D190"/>
    <mergeCell ref="C191:D191"/>
    <mergeCell ref="C192:D192"/>
    <mergeCell ref="C193:D193"/>
    <mergeCell ref="C194:D194"/>
    <mergeCell ref="B198:D198"/>
    <mergeCell ref="B199:D199"/>
    <mergeCell ref="B200:D200"/>
    <mergeCell ref="B201:D201"/>
    <mergeCell ref="B173:B177"/>
    <mergeCell ref="C173:D173"/>
    <mergeCell ref="C174:D174"/>
    <mergeCell ref="C175:D175"/>
    <mergeCell ref="C176:D176"/>
    <mergeCell ref="C177:D177"/>
    <mergeCell ref="B168:D168"/>
    <mergeCell ref="B169:D169"/>
    <mergeCell ref="C183:D183"/>
    <mergeCell ref="B178:D178"/>
    <mergeCell ref="B179:B194"/>
    <mergeCell ref="C179:D179"/>
    <mergeCell ref="C180:D180"/>
    <mergeCell ref="C181:D181"/>
    <mergeCell ref="C182:D182"/>
    <mergeCell ref="B170:D170"/>
    <mergeCell ref="B171:D171"/>
    <mergeCell ref="B172:D172"/>
    <mergeCell ref="C184:D184"/>
    <mergeCell ref="C185:D185"/>
    <mergeCell ref="C186:D186"/>
    <mergeCell ref="C187:D187"/>
    <mergeCell ref="C188:D188"/>
    <mergeCell ref="C189:D189"/>
    <mergeCell ref="B150:D150"/>
    <mergeCell ref="B151:B156"/>
    <mergeCell ref="C151:D151"/>
    <mergeCell ref="C152:D152"/>
    <mergeCell ref="C153:C156"/>
    <mergeCell ref="B157:D157"/>
    <mergeCell ref="B158:B167"/>
    <mergeCell ref="C158:D158"/>
    <mergeCell ref="C159:D159"/>
    <mergeCell ref="C160:D160"/>
    <mergeCell ref="C161:D161"/>
    <mergeCell ref="C162:D162"/>
    <mergeCell ref="C163:D163"/>
    <mergeCell ref="C164:D164"/>
    <mergeCell ref="C165:C167"/>
    <mergeCell ref="B130:D130"/>
    <mergeCell ref="B131:B148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48:D14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A117:G117"/>
    <mergeCell ref="B121:B123"/>
    <mergeCell ref="C121:D121"/>
    <mergeCell ref="C122:D122"/>
    <mergeCell ref="B124:D124"/>
    <mergeCell ref="B125:B129"/>
    <mergeCell ref="C125:D125"/>
    <mergeCell ref="C126:D126"/>
    <mergeCell ref="C127:D127"/>
    <mergeCell ref="C128:D128"/>
    <mergeCell ref="C129:D129"/>
    <mergeCell ref="C90:D90"/>
    <mergeCell ref="B91:D91"/>
    <mergeCell ref="B118:D118"/>
    <mergeCell ref="B119:B120"/>
    <mergeCell ref="C119:D119"/>
    <mergeCell ref="C120:D120"/>
    <mergeCell ref="B97:D97"/>
    <mergeCell ref="B98:D98"/>
    <mergeCell ref="B99:D99"/>
    <mergeCell ref="B100:B113"/>
    <mergeCell ref="C100:D100"/>
    <mergeCell ref="C101:D101"/>
    <mergeCell ref="C102:C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B114:D114"/>
    <mergeCell ref="B115:D115"/>
    <mergeCell ref="B116:D116"/>
    <mergeCell ref="B92:D92"/>
    <mergeCell ref="C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B84"/>
    <mergeCell ref="C82:D82"/>
    <mergeCell ref="C83:D83"/>
    <mergeCell ref="C84:D84"/>
    <mergeCell ref="B86:B87"/>
    <mergeCell ref="C86:D86"/>
    <mergeCell ref="C87:D87"/>
    <mergeCell ref="B88:B90"/>
    <mergeCell ref="C88:D88"/>
    <mergeCell ref="C89:D89"/>
    <mergeCell ref="B71:B72"/>
    <mergeCell ref="C71:D71"/>
    <mergeCell ref="C72:D72"/>
    <mergeCell ref="B59:B63"/>
    <mergeCell ref="C59:D59"/>
    <mergeCell ref="C60:D60"/>
    <mergeCell ref="C61:D61"/>
    <mergeCell ref="C62:D62"/>
    <mergeCell ref="C63:D63"/>
    <mergeCell ref="B64:B66"/>
    <mergeCell ref="C64:D64"/>
    <mergeCell ref="C65:D65"/>
    <mergeCell ref="C66:D66"/>
    <mergeCell ref="B67:D67"/>
    <mergeCell ref="B68:D68"/>
    <mergeCell ref="B69:B70"/>
    <mergeCell ref="C69:D69"/>
    <mergeCell ref="C70:D70"/>
    <mergeCell ref="B40:D40"/>
    <mergeCell ref="C49:D49"/>
    <mergeCell ref="C50:D50"/>
    <mergeCell ref="C51:D51"/>
    <mergeCell ref="C52:D52"/>
    <mergeCell ref="C53:D53"/>
    <mergeCell ref="F44:F58"/>
    <mergeCell ref="C45:D45"/>
    <mergeCell ref="C46:D46"/>
    <mergeCell ref="C47:D47"/>
    <mergeCell ref="C48:D48"/>
    <mergeCell ref="C54:D54"/>
    <mergeCell ref="B41:D41"/>
    <mergeCell ref="B42:D42"/>
    <mergeCell ref="B43:D43"/>
    <mergeCell ref="B44:B58"/>
    <mergeCell ref="C44:D44"/>
    <mergeCell ref="C55:D55"/>
    <mergeCell ref="C56:D56"/>
    <mergeCell ref="C57:D57"/>
    <mergeCell ref="C58:D58"/>
    <mergeCell ref="B39:D39"/>
    <mergeCell ref="B25:D25"/>
    <mergeCell ref="A26:G26"/>
    <mergeCell ref="B27:D27"/>
    <mergeCell ref="B28:B29"/>
    <mergeCell ref="C28:D28"/>
    <mergeCell ref="C29:D29"/>
    <mergeCell ref="B30:D30"/>
    <mergeCell ref="B31:B34"/>
    <mergeCell ref="C31:D31"/>
    <mergeCell ref="C32:D32"/>
    <mergeCell ref="C33:D33"/>
    <mergeCell ref="C34:D34"/>
    <mergeCell ref="B22:B24"/>
    <mergeCell ref="C22:D22"/>
    <mergeCell ref="C23:D23"/>
    <mergeCell ref="C24:D24"/>
    <mergeCell ref="C20:D20"/>
    <mergeCell ref="B35:D35"/>
    <mergeCell ref="B36:D36"/>
    <mergeCell ref="B37:D37"/>
    <mergeCell ref="B38:D38"/>
    <mergeCell ref="C85:D85"/>
    <mergeCell ref="C149:D149"/>
    <mergeCell ref="A4:A5"/>
    <mergeCell ref="B4:D5"/>
    <mergeCell ref="E4:F4"/>
    <mergeCell ref="E5:F5"/>
    <mergeCell ref="B7:D7"/>
    <mergeCell ref="A1:G1"/>
    <mergeCell ref="B2:F2"/>
    <mergeCell ref="B3:F3"/>
    <mergeCell ref="A8:G8"/>
    <mergeCell ref="B9:D9"/>
    <mergeCell ref="B10:D10"/>
    <mergeCell ref="B11:D11"/>
    <mergeCell ref="B12:B16"/>
    <mergeCell ref="C12:D12"/>
    <mergeCell ref="C13:D13"/>
    <mergeCell ref="C14:D14"/>
    <mergeCell ref="C15:D15"/>
    <mergeCell ref="C16:D16"/>
    <mergeCell ref="B17:D17"/>
    <mergeCell ref="B18:D18"/>
    <mergeCell ref="B19:D19"/>
    <mergeCell ref="B21:D21"/>
  </mergeCells>
  <dataValidations count="104"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3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2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1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0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9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4">
      <formula1>IF(SUM(E44:E58)&gt;E63,0,FALSE)</formula1>
    </dataValidation>
    <dataValidation type="decimal" operator="greaterThanOrEqual" showInputMessage="1" showErrorMessage="1" error="Значение должно быть больше или равно стр.88" sqref="E96">
      <formula1>E97</formula1>
    </dataValidation>
    <dataValidation type="decimal" operator="lessThanOrEqual" allowBlank="1" showInputMessage="1" showErrorMessage="1" error="Значение должно быть меньше или равно стр.192" sqref="E203">
      <formula1>E202</formula1>
    </dataValidation>
    <dataValidation type="decimal" operator="greaterThanOrEqual" allowBlank="1" showInputMessage="1" showErrorMessage="1" error="Значение должно быть больше или равно стр.193" sqref="E202">
      <formula1>E203</formula1>
    </dataValidation>
    <dataValidation type="decimal" operator="lessThanOrEqual" allowBlank="1" showInputMessage="1" showErrorMessage="1" error="Значение должно быть меньше или равно стр.185" sqref="E198">
      <formula1>E195</formula1>
    </dataValidation>
    <dataValidation type="decimal" operator="greaterThanOrEqual" allowBlank="1" showInputMessage="1" showErrorMessage="1" error="Значение должно быть больше или равно стр.184" sqref="E193">
      <formula1>E194</formula1>
    </dataValidation>
    <dataValidation type="decimal" operator="lessThanOrEqual" allowBlank="1" showInputMessage="1" showErrorMessage="1" error="Значение должно быть меньше или равно стр.181" sqref="E192">
      <formula1>E191</formula1>
    </dataValidation>
    <dataValidation type="decimal" operator="greaterThanOrEqual" allowBlank="1" showInputMessage="1" showErrorMessage="1" error="Значение должно быть больше или равно стр.182" sqref="E191">
      <formula1>E192</formula1>
    </dataValidation>
    <dataValidation type="decimal" operator="lessThanOrEqual" allowBlank="1" showInputMessage="1" showErrorMessage="1" error="Значение должно быть меньше или равно стр.179" sqref="E190">
      <formula1>E189</formula1>
    </dataValidation>
    <dataValidation type="decimal" operator="greaterThanOrEqual" allowBlank="1" showInputMessage="1" showErrorMessage="1" error="Значение должно быть больше или равно стр.180" sqref="E189">
      <formula1>E190</formula1>
    </dataValidation>
    <dataValidation type="decimal" operator="lessThanOrEqual" allowBlank="1" showInputMessage="1" showErrorMessage="1" error="Значение должно быть меньше или равно стр.177" sqref="E188">
      <formula1>E187</formula1>
    </dataValidation>
    <dataValidation type="decimal" operator="greaterThanOrEqual" allowBlank="1" showInputMessage="1" showErrorMessage="1" error="Значение должно быть больше или равно стр.178" sqref="E187">
      <formula1>E188</formula1>
    </dataValidation>
    <dataValidation type="decimal" operator="lessThanOrEqual" allowBlank="1" showInputMessage="1" showErrorMessage="1" error="Значение должно быть меньше или равно стр.175" sqref="E186">
      <formula1>E185</formula1>
    </dataValidation>
    <dataValidation type="decimal" operator="greaterThanOrEqual" allowBlank="1" showInputMessage="1" showErrorMessage="1" error="Значение должно быть больше или равно стр.176" sqref="E185">
      <formula1>E186</formula1>
    </dataValidation>
    <dataValidation type="decimal" operator="lessThanOrEqual" showInputMessage="1" showErrorMessage="1" error="Значение должно быть меньше или равно стр.2" sqref="E11">
      <formula1>E10</formula1>
    </dataValidation>
    <dataValidation type="decimal" operator="greaterThanOrEqual" showInputMessage="1" showErrorMessage="1" error="Значение должно быть больше или равно стр.172" sqref="E181">
      <formula1>E182</formula1>
    </dataValidation>
    <dataValidation type="decimal" operator="lessThanOrEqual" showInputMessage="1" showErrorMessage="1" error="Значение должно быть меньше или равно стр.169" sqref="E180">
      <formula1>E179</formula1>
    </dataValidation>
    <dataValidation type="decimal" operator="greaterThanOrEqual" showInputMessage="1" showErrorMessage="1" error="Значение должно быть больше или равно стр.170" sqref="E179">
      <formula1>E180</formula1>
    </dataValidation>
    <dataValidation type="decimal" allowBlank="1" showInputMessage="1" showErrorMessage="1" error="Значение должно быть меньше или равно стр.163, но больше или равно стр.188" sqref="E195">
      <formula1>E198</formula1>
      <formula2>E173</formula2>
    </dataValidation>
    <dataValidation type="decimal" operator="greaterThanOrEqual" showInputMessage="1" showErrorMessage="1" error="Значение должно быть больше или равно стр.185" sqref="E173">
      <formula1>E195</formula1>
    </dataValidation>
    <dataValidation type="decimal" operator="lessThanOrEqual" showInputMessage="1" showErrorMessage="1" error="Значение должно быть меньше или равно стр.158" sqref="E171">
      <formula1>E168</formula1>
    </dataValidation>
    <dataValidation type="decimal" operator="lessThanOrEqual" showInputMessage="1" showErrorMessage="1" error="Значение должно быть меньше или равно стр.140" sqref="E152">
      <formula1>E150</formula1>
    </dataValidation>
    <dataValidation type="decimal" operator="lessThanOrEqual" showInputMessage="1" showErrorMessage="1" error="Значение должно быть меньше или равно стр.140" sqref="E151">
      <formula1>E150</formula1>
    </dataValidation>
    <dataValidation type="decimal" operator="greaterThanOrEqual" showInputMessage="1" showErrorMessage="1" error="Значение должно быть больше или равно стр.141" sqref="E150">
      <formula1>E151</formula1>
    </dataValidation>
    <dataValidation type="decimal" operator="lessThanOrEqual" showInputMessage="1" showErrorMessage="1" error="Значение должно быть меньше или равно стр.137" sqref="E148">
      <formula1>E147</formula1>
    </dataValidation>
    <dataValidation type="decimal" operator="greaterThanOrEqual" showInputMessage="1" showErrorMessage="1" error="Значение должно быть больше или равно стр.138" sqref="E147">
      <formula1>E148</formula1>
    </dataValidation>
    <dataValidation type="decimal" operator="lessThanOrEqual" showInputMessage="1" showErrorMessage="1" error="Значение должно быть меньше или равно стр.135" sqref="E146">
      <formula1>E145</formula1>
    </dataValidation>
    <dataValidation type="decimal" operator="greaterThanOrEqual" showInputMessage="1" showErrorMessage="1" error="Значение должно быть больше или равно стр.136" sqref="E145">
      <formula1>E146</formula1>
    </dataValidation>
    <dataValidation type="decimal" operator="lessThanOrEqual" showInputMessage="1" showErrorMessage="1" error="Значение должно быть меньше или равно стр.133" sqref="E144">
      <formula1>E143</formula1>
    </dataValidation>
    <dataValidation type="decimal" operator="greaterThanOrEqual" showInputMessage="1" showErrorMessage="1" error="Значение должно быть больше или равно стр.134" sqref="E143">
      <formula1>E144</formula1>
    </dataValidation>
    <dataValidation type="decimal" operator="lessThanOrEqual" showInputMessage="1" showErrorMessage="1" error="Значение должно быть меньше или равно стр.131" sqref="E142">
      <formula1>E141</formula1>
    </dataValidation>
    <dataValidation type="decimal" operator="greaterThanOrEqual" showInputMessage="1" showErrorMessage="1" error="Значение должно быть больше или равно стр.132" sqref="E141">
      <formula1>E142</formula1>
    </dataValidation>
    <dataValidation type="decimal" operator="lessThanOrEqual" showInputMessage="1" showErrorMessage="1" error="Значение должно быть меньше или равно стр.129" sqref="E140">
      <formula1>E139</formula1>
    </dataValidation>
    <dataValidation type="decimal" operator="greaterThanOrEqual" showInputMessage="1" showErrorMessage="1" error="Значение должно быть больше или равно стр.130" sqref="E139">
      <formula1>E140</formula1>
    </dataValidation>
    <dataValidation type="decimal" operator="lessThanOrEqual" showInputMessage="1" showErrorMessage="1" error="Значение должно быть меньше или равно стр.127" sqref="E138">
      <formula1>E137</formula1>
    </dataValidation>
    <dataValidation type="decimal" operator="greaterThanOrEqual" showInputMessage="1" showErrorMessage="1" error="Значение должно быть больше или равно стр.128" sqref="E137">
      <formula1>E138</formula1>
    </dataValidation>
    <dataValidation type="decimal" operator="lessThanOrEqual" showInputMessage="1" showErrorMessage="1" error="Значение должно быть меньше или равно стр.125" sqref="E136">
      <formula1>E135</formula1>
    </dataValidation>
    <dataValidation type="decimal" operator="greaterThanOrEqual" showInputMessage="1" showErrorMessage="1" error="Значение должно быть больше или равно стр.126" sqref="E135">
      <formula1>E136</formula1>
    </dataValidation>
    <dataValidation type="decimal" operator="lessThanOrEqual" showInputMessage="1" showErrorMessage="1" error="Значение должно быть меньше или равно стр.123" sqref="E134">
      <formula1>E133</formula1>
    </dataValidation>
    <dataValidation type="decimal" operator="greaterThanOrEqual" showInputMessage="1" showErrorMessage="1" error="Значение должно быть больше или равно стр.124" sqref="E133">
      <formula1>E134</formula1>
    </dataValidation>
    <dataValidation type="decimal" operator="lessThanOrEqual" showInputMessage="1" showErrorMessage="1" error="Значение должно быть меньше или равно стр.121" sqref="E132">
      <formula1>E131</formula1>
    </dataValidation>
    <dataValidation type="decimal" operator="greaterThanOrEqual" showInputMessage="1" showErrorMessage="1" error="Значение должно быть больше или равно стр.122" sqref="E131">
      <formula1>E132</formula1>
    </dataValidation>
    <dataValidation type="decimal" showInputMessage="1" showErrorMessage="1" error="Значение должно быть меньше или равно стр.115. но больше или равно стр.161" sqref="E168">
      <formula1>E171</formula1>
      <formula2>E125</formula2>
    </dataValidation>
    <dataValidation type="decimal" operator="greaterThanOrEqual" showInputMessage="1" showErrorMessage="1" error="Значение должно быть больше или равно стр.158" sqref="E125">
      <formula1>E168</formula1>
    </dataValidation>
    <dataValidation type="decimal" operator="lessThanOrEqual" showInputMessage="1" showErrorMessage="1" error="Значение должно быть меньше или равно стр.112" sqref="E123">
      <formula1>E122</formula1>
    </dataValidation>
    <dataValidation operator="lessThanOrEqual" showInputMessage="1" showErrorMessage="1" sqref="F123"/>
    <dataValidation type="decimal" operator="greaterThanOrEqual" showInputMessage="1" showErrorMessage="1" error="Значение должно быть больше или равно стр.113" sqref="E122">
      <formula1>E123</formula1>
    </dataValidation>
    <dataValidation type="decimal" operator="lessThanOrEqual" showInputMessage="1" showErrorMessage="1" error="Значение должно быть меньше или равно стр.109" sqref="E149">
      <formula1>E119</formula1>
    </dataValidation>
    <dataValidation type="decimal" operator="greaterThanOrEqual" showInputMessage="1" showErrorMessage="1" error="Значение должно быть больше или равно стр.139" sqref="E119">
      <formula1>E149</formula1>
    </dataValidation>
    <dataValidation type="decimal" operator="lessThanOrEqual" showInputMessage="1" showErrorMessage="1" error="Значение должно быть меньше или равно стр.105" sqref="E115">
      <formula1>E114</formula1>
    </dataValidation>
    <dataValidation type="decimal" operator="greaterThanOrEqual" showInputMessage="1" showErrorMessage="1" error="Значение должно быть больше или равно стр.106" sqref="E114">
      <formula1>E115</formula1>
    </dataValidation>
    <dataValidation type="decimal" operator="lessThanOrEqual" showInputMessage="1" showErrorMessage="1" error="Значение должно быть меньше или равно стр.88" sqref="E98">
      <formula1>E97</formula1>
    </dataValidation>
    <dataValidation type="decimal" showInputMessage="1" showErrorMessage="1" error="начение должно быть меньше или равно стр.87, но больше или равно стр.89" sqref="E97">
      <formula1>E98</formula1>
      <formula2>E96</formula2>
    </dataValidation>
    <dataValidation type="decimal" operator="lessThanOrEqual" showInputMessage="1" showErrorMessage="1" error="Значение должно быть меньше или равно стр.83" sqref="E93">
      <formula1>E92</formula1>
    </dataValidation>
    <dataValidation type="decimal" operator="greaterThanOrEqual" showInputMessage="1" showErrorMessage="1" error="Значение должно быть больше или равно стр.84" sqref="E92">
      <formula1>E93</formula1>
    </dataValidation>
    <dataValidation type="decimal" operator="greaterThanOrEqual" showInputMessage="1" showErrorMessage="1" error="Значение должно быть больше или равно стр.83" sqref="E91">
      <formula1>E92</formula1>
    </dataValidation>
    <dataValidation operator="greaterThanOrEqual" allowBlank="1" showInputMessage="1" showErrorMessage="1" sqref="F91:F93"/>
    <dataValidation operator="lessThanOrEqual" showInputMessage="1" showErrorMessage="1" error="стр.78≤стр.76" sqref="F87"/>
    <dataValidation type="decimal" operator="lessThanOrEqual" showInputMessage="1" showErrorMessage="1" error="Значение должно быть меньше или равно стр.2" sqref="E87">
      <formula1>E85</formula1>
    </dataValidation>
    <dataValidation type="decimal" operator="greaterThanOrEqual" showInputMessage="1" showErrorMessage="1" error="Значение должно быть больше или равно стр.78" sqref="E85">
      <formula1>E87</formula1>
    </dataValidation>
    <dataValidation operator="lessThanOrEqual" showInputMessage="1" showErrorMessage="1" error="Значение должно быть меньше или равно стр.76" sqref="E81"/>
    <dataValidation operator="greaterThanOrEqual" showInputMessage="1" showErrorMessage="1" sqref="E78:F78"/>
    <dataValidation type="decimal" operator="greaterThanOrEqual" showInputMessage="1" showErrorMessage="1" error="Значение должно быть больше или равно стр.64" sqref="E67">
      <formula1>E73</formula1>
    </dataValidation>
    <dataValidation operator="lessThanOrEqual" allowBlank="1" showInputMessage="1" showErrorMessage="1" error="Значение не может быть больше ст. 58" sqref="F73"/>
    <dataValidation type="decimal" showInputMessage="1" showErrorMessage="1" error="Значение должно быть больше или равно стр.66 и меньше или равно стр. 58" sqref="E73">
      <formula1>E75</formula1>
      <formula2>E67</formula2>
    </dataValidation>
    <dataValidation operator="greaterThanOrEqual" allowBlank="1" showInputMessage="1" showErrorMessage="1" error="Значение должно быть меньше или равно ст. 62" sqref="F72"/>
    <dataValidation type="decimal" operator="lessThanOrEqual" allowBlank="1" showInputMessage="1" showErrorMessage="1" error="Знчение должно быть меньше или равно ст. 62" sqref="E72">
      <formula1>E71</formula1>
    </dataValidation>
    <dataValidation operator="greaterThanOrEqual" allowBlank="1" showInputMessage="1" showErrorMessage="1" error="Значение должно быть больше или равно ст. 63" sqref="F71"/>
    <dataValidation type="decimal" operator="greaterThanOrEqual" showInputMessage="1" showErrorMessage="1" error="Значение должно быть больше или равно ст. 63" sqref="E71">
      <formula1>E72</formula1>
    </dataValidation>
    <dataValidation operator="lessThanOrEqual" allowBlank="1" showInputMessage="1" showErrorMessage="1" error="Значение не может быть больше ст. 60" sqref="F70"/>
    <dataValidation type="decimal" operator="lessThanOrEqual" showInputMessage="1" showErrorMessage="1" error="Значение не может быть больше ст. 60" sqref="E70">
      <formula1>E69</formula1>
    </dataValidation>
    <dataValidation operator="lessThanOrEqual" showInputMessage="1" showErrorMessage="1" error="Не должна превышать значение стр. 34" sqref="F69"/>
    <dataValidation type="decimal" showInputMessage="1" showErrorMessage="1" error="Значение должно быть меньше или равно  стр. 34. но больше или равно стр. 61" sqref="E69">
      <formula1>E70</formula1>
      <formula2>E43</formula2>
    </dataValidation>
    <dataValidation operator="lessThanOrEqual" allowBlank="1" showInputMessage="1" showErrorMessage="1" error="Значение не может быть больше ст. 56" sqref="F66"/>
    <dataValidation operator="lessThanOrEqual" allowBlank="1" showInputMessage="1" showErrorMessage="1" error="сЗначение не может быть больше стр.54" sqref="F65"/>
    <dataValidation type="decimal" showInputMessage="1" showErrorMessage="1" error="сЗначение не может быть меньше или равно стр.54, но больше или равно стр.57" sqref="E65">
      <formula1>E66</formula1>
      <formula2>E63</formula2>
    </dataValidation>
    <dataValidation type="decimal" operator="lessThanOrEqual" allowBlank="1" showInputMessage="1" showErrorMessage="1" error="Значение не может быть больше ст. 56" sqref="E66">
      <formula1>E65</formula1>
    </dataValidation>
    <dataValidation type="decimal" operator="greaterThanOrEqual" showInputMessage="1" showErrorMessage="1" error="Значение должно быть больше или равно суммы стр.35+стр.36+стр.37+стр.38+стр.39_x000a_+стр.40+стр.41+стр.42+стр.43+стр.44+стр.45+стр.46+стр.47+стр.48+стр.49_x000a_" sqref="E63">
      <formula1>SUM(E44:E58)</formula1>
    </dataValidation>
    <dataValidation type="decimal" operator="greaterThanOrEqual" showInputMessage="1" showErrorMessage="1" error="Значение должно быть больше или равно стр.60" sqref="E43">
      <formula1>E69</formula1>
    </dataValidation>
    <dataValidation type="decimal" operator="lessThanOrEqual" showInputMessage="1" showErrorMessage="1" error="Значение должно быть меньше или равно стр.26" sqref="E36">
      <formula1>E35</formula1>
    </dataValidation>
    <dataValidation type="decimal" operator="greaterThanOrEqual" showInputMessage="1" showErrorMessage="1" error="Значение должно быть больше или равно стр.27" sqref="E35">
      <formula1>E36</formula1>
    </dataValidation>
    <dataValidation operator="notEqual" allowBlank="1" showInputMessage="1" showErrorMessage="1" error="стр.27+стр.31=стр.54" sqref="F36"/>
    <dataValidation operator="greaterThanOrEqual" allowBlank="1" showInputMessage="1" showErrorMessage="1" error="Значение должно быть больше или равно стр.27" sqref="F35"/>
    <dataValidation type="decimal" operator="lessThanOrEqual" showInputMessage="1" showErrorMessage="1" error="Значение должно быть меньше или равно стр.11" sqref="E20">
      <formula1>E19</formula1>
    </dataValidation>
    <dataValidation type="decimal" operator="greaterThanOrEqual" showInputMessage="1" showErrorMessage="1" error="Значение должно быть больше или равно стр.12" sqref="E19">
      <formula1>E20</formula1>
    </dataValidation>
    <dataValidation type="decimal" operator="greaterThanOrEqual" showInputMessage="1" showErrorMessage="1" error="Значение должно быть больше или равно стр.3" sqref="E10">
      <formula1>E11</formula1>
    </dataValidation>
    <dataValidation type="decimal" operator="lessThanOrEqual" showInputMessage="1" showErrorMessage="1" error="Значение должно быть меньше или равно стр.171" sqref="E182">
      <formula1>E181</formula1>
    </dataValidation>
    <dataValidation type="decimal" operator="greaterThanOrEqual" allowBlank="1" showInputMessage="1" showErrorMessage="1" error="Значение должно быть больше или равно стр.174" sqref="E183">
      <formula1>E184</formula1>
    </dataValidation>
    <dataValidation type="decimal" operator="lessThanOrEqual" allowBlank="1" showInputMessage="1" showErrorMessage="1" error="Значение должно быть меньше или равно стр.173" sqref="E184">
      <formula1>E183</formula1>
    </dataValidation>
    <dataValidation type="decimal" operator="lessThanOrEqual" allowBlank="1" showInputMessage="1" showErrorMessage="1" error="Значение должно быть меньше или равно стр.183" sqref="E194">
      <formula1>E193</formula1>
    </dataValidation>
  </dataValidations>
  <pageMargins left="0.58750000000000002" right="0.118055555555556" top="0.74861111111111101" bottom="0.79791666666666705" header="0.31527777777777799" footer="0.51180555555555496"/>
  <pageSetup paperSize="9" scale="90" firstPageNumber="0" fitToHeight="0" orientation="landscape" r:id="rId1"/>
  <headerFooter>
    <oddHeader>&amp;C&amp;P</oddHeader>
  </headerFooter>
  <rowBreaks count="2" manualBreakCount="2">
    <brk id="130" max="26" man="1"/>
    <brk id="156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Березовский_район</vt:lpstr>
      <vt:lpstr>Березовский_район!Область_печати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♣Коляскин</dc:creator>
  <cp:lastModifiedBy>Семенова Ирина Леонидовна</cp:lastModifiedBy>
  <cp:lastPrinted>2026-01-15T07:14:00Z</cp:lastPrinted>
  <dcterms:created xsi:type="dcterms:W3CDTF">2023-10-09T01:18:01Z</dcterms:created>
  <dcterms:modified xsi:type="dcterms:W3CDTF">2026-01-20T04:08:43Z</dcterms:modified>
</cp:coreProperties>
</file>