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6895" windowHeight="11760"/>
  </bookViews>
  <sheets>
    <sheet name="05.08.2026-2 программы" sheetId="52" r:id="rId1"/>
  </sheets>
  <calcPr calcId="145621"/>
</workbook>
</file>

<file path=xl/calcChain.xml><?xml version="1.0" encoding="utf-8"?>
<calcChain xmlns="http://schemas.openxmlformats.org/spreadsheetml/2006/main">
  <c r="J126" i="52" l="1"/>
  <c r="M126" i="52"/>
  <c r="K125" i="52"/>
  <c r="L126" i="52"/>
  <c r="I126" i="52"/>
  <c r="H125" i="52"/>
  <c r="G126" i="52"/>
  <c r="E125" i="52"/>
  <c r="F126" i="52"/>
  <c r="M222" i="52" l="1"/>
  <c r="L222" i="52"/>
  <c r="J222" i="52"/>
  <c r="I222" i="52"/>
  <c r="G222" i="52"/>
  <c r="F222" i="52"/>
  <c r="K221" i="52"/>
  <c r="H221" i="52"/>
  <c r="E221" i="52"/>
  <c r="K220" i="52"/>
  <c r="H220" i="52"/>
  <c r="E220" i="52"/>
  <c r="K219" i="52"/>
  <c r="H219" i="52"/>
  <c r="E219" i="52"/>
  <c r="K218" i="52"/>
  <c r="H218" i="52"/>
  <c r="E218" i="52"/>
  <c r="K217" i="52"/>
  <c r="H217" i="52"/>
  <c r="E217" i="52"/>
  <c r="K216" i="52"/>
  <c r="K222" i="52" s="1"/>
  <c r="H216" i="52"/>
  <c r="E216" i="52"/>
  <c r="M214" i="52"/>
  <c r="L214" i="52"/>
  <c r="J214" i="52"/>
  <c r="I214" i="52"/>
  <c r="G214" i="52"/>
  <c r="F214" i="52"/>
  <c r="K213" i="52"/>
  <c r="H213" i="52"/>
  <c r="E213" i="52"/>
  <c r="K212" i="52"/>
  <c r="H212" i="52"/>
  <c r="H214" i="52" s="1"/>
  <c r="E212" i="52"/>
  <c r="M210" i="52"/>
  <c r="L210" i="52"/>
  <c r="J210" i="52"/>
  <c r="I210" i="52"/>
  <c r="G210" i="52"/>
  <c r="F210" i="52"/>
  <c r="A210" i="52"/>
  <c r="K209" i="52"/>
  <c r="H209" i="52"/>
  <c r="E209" i="52"/>
  <c r="K208" i="52"/>
  <c r="H208" i="52"/>
  <c r="E208" i="52"/>
  <c r="K207" i="52"/>
  <c r="H207" i="52"/>
  <c r="E207" i="52"/>
  <c r="K206" i="52"/>
  <c r="H206" i="52"/>
  <c r="E206" i="52"/>
  <c r="K205" i="52"/>
  <c r="H205" i="52"/>
  <c r="E205" i="52"/>
  <c r="K204" i="52"/>
  <c r="H204" i="52"/>
  <c r="E204" i="52"/>
  <c r="M202" i="52"/>
  <c r="L202" i="52"/>
  <c r="J202" i="52"/>
  <c r="I202" i="52"/>
  <c r="G202" i="52"/>
  <c r="F202" i="52"/>
  <c r="K201" i="52"/>
  <c r="H201" i="52"/>
  <c r="E201" i="52"/>
  <c r="K200" i="52"/>
  <c r="H200" i="52"/>
  <c r="E200" i="52"/>
  <c r="K199" i="52"/>
  <c r="H199" i="52"/>
  <c r="E199" i="52"/>
  <c r="K198" i="52"/>
  <c r="H198" i="52"/>
  <c r="E198" i="52"/>
  <c r="K197" i="52"/>
  <c r="H197" i="52"/>
  <c r="E197" i="52"/>
  <c r="K196" i="52"/>
  <c r="H196" i="52"/>
  <c r="E196" i="52"/>
  <c r="K195" i="52"/>
  <c r="H195" i="52"/>
  <c r="E195" i="52"/>
  <c r="K194" i="52"/>
  <c r="H194" i="52"/>
  <c r="E194" i="52"/>
  <c r="M192" i="52"/>
  <c r="L192" i="52"/>
  <c r="J192" i="52"/>
  <c r="J223" i="52" s="1"/>
  <c r="I192" i="52"/>
  <c r="I223" i="52" s="1"/>
  <c r="G192" i="52"/>
  <c r="G223" i="52" s="1"/>
  <c r="F192" i="52"/>
  <c r="K191" i="52"/>
  <c r="H191" i="52"/>
  <c r="E191" i="52"/>
  <c r="K190" i="52"/>
  <c r="H190" i="52"/>
  <c r="E190" i="52"/>
  <c r="K189" i="52"/>
  <c r="H189" i="52"/>
  <c r="E189" i="52"/>
  <c r="K188" i="52"/>
  <c r="H188" i="52"/>
  <c r="E188" i="52"/>
  <c r="K187" i="52"/>
  <c r="H187" i="52"/>
  <c r="E187" i="52"/>
  <c r="K186" i="52"/>
  <c r="H186" i="52"/>
  <c r="E186" i="52"/>
  <c r="K185" i="52"/>
  <c r="H185" i="52"/>
  <c r="E185" i="52"/>
  <c r="K184" i="52"/>
  <c r="H184" i="52"/>
  <c r="E184" i="52"/>
  <c r="K183" i="52"/>
  <c r="H183" i="52"/>
  <c r="E183" i="52"/>
  <c r="K182" i="52"/>
  <c r="H182" i="52"/>
  <c r="E182" i="52"/>
  <c r="K181" i="52"/>
  <c r="H181" i="52"/>
  <c r="E181" i="52"/>
  <c r="K180" i="52"/>
  <c r="H180" i="52"/>
  <c r="E180" i="52"/>
  <c r="K179" i="52"/>
  <c r="H179" i="52"/>
  <c r="E179" i="52"/>
  <c r="K178" i="52"/>
  <c r="H178" i="52"/>
  <c r="E178" i="52"/>
  <c r="K177" i="52"/>
  <c r="H177" i="52"/>
  <c r="E177" i="52"/>
  <c r="K176" i="52"/>
  <c r="H176" i="52"/>
  <c r="E176" i="52"/>
  <c r="K175" i="52"/>
  <c r="H175" i="52"/>
  <c r="E175" i="52"/>
  <c r="K174" i="52"/>
  <c r="H174" i="52"/>
  <c r="E174" i="52"/>
  <c r="K173" i="52"/>
  <c r="H173" i="52"/>
  <c r="E173" i="52"/>
  <c r="K172" i="52"/>
  <c r="H172" i="52"/>
  <c r="E172" i="52"/>
  <c r="K171" i="52"/>
  <c r="H171" i="52"/>
  <c r="E171" i="52"/>
  <c r="K170" i="52"/>
  <c r="H170" i="52"/>
  <c r="E170" i="52"/>
  <c r="K169" i="52"/>
  <c r="H169" i="52"/>
  <c r="E169" i="52"/>
  <c r="K168" i="52"/>
  <c r="H168" i="52"/>
  <c r="E168" i="52"/>
  <c r="K167" i="52"/>
  <c r="H167" i="52"/>
  <c r="E167" i="52"/>
  <c r="K166" i="52"/>
  <c r="H166" i="52"/>
  <c r="E166" i="52"/>
  <c r="K165" i="52"/>
  <c r="H165" i="52"/>
  <c r="E165" i="52"/>
  <c r="K164" i="52"/>
  <c r="H164" i="52"/>
  <c r="E164" i="52"/>
  <c r="K163" i="52"/>
  <c r="H163" i="52"/>
  <c r="E163" i="52"/>
  <c r="K162" i="52"/>
  <c r="H162" i="52"/>
  <c r="E162" i="52"/>
  <c r="K161" i="52"/>
  <c r="H161" i="52"/>
  <c r="E161" i="52"/>
  <c r="K160" i="52"/>
  <c r="H160" i="52"/>
  <c r="E160" i="52"/>
  <c r="K159" i="52"/>
  <c r="H159" i="52"/>
  <c r="E159" i="52"/>
  <c r="K158" i="52"/>
  <c r="H158" i="52"/>
  <c r="E158" i="52"/>
  <c r="K157" i="52"/>
  <c r="H157" i="52"/>
  <c r="E157" i="52"/>
  <c r="K156" i="52"/>
  <c r="H156" i="52"/>
  <c r="E156" i="52"/>
  <c r="K155" i="52"/>
  <c r="H155" i="52"/>
  <c r="E155" i="52"/>
  <c r="K154" i="52"/>
  <c r="H154" i="52"/>
  <c r="E154" i="52"/>
  <c r="K153" i="52"/>
  <c r="H153" i="52"/>
  <c r="E153" i="52"/>
  <c r="K152" i="52"/>
  <c r="H152" i="52"/>
  <c r="E152" i="52"/>
  <c r="K151" i="52"/>
  <c r="H151" i="52"/>
  <c r="E151" i="52"/>
  <c r="K150" i="52"/>
  <c r="H150" i="52"/>
  <c r="E150" i="52"/>
  <c r="K149" i="52"/>
  <c r="H149" i="52"/>
  <c r="E149" i="52"/>
  <c r="K148" i="52"/>
  <c r="H148" i="52"/>
  <c r="E148" i="52"/>
  <c r="K147" i="52"/>
  <c r="H147" i="52"/>
  <c r="E147" i="52"/>
  <c r="K146" i="52"/>
  <c r="H146" i="52"/>
  <c r="E146" i="52"/>
  <c r="K145" i="52"/>
  <c r="H145" i="52"/>
  <c r="E145" i="52"/>
  <c r="K144" i="52"/>
  <c r="H144" i="52"/>
  <c r="E144" i="52"/>
  <c r="K143" i="52"/>
  <c r="H143" i="52"/>
  <c r="E143" i="52"/>
  <c r="K142" i="52"/>
  <c r="H142" i="52"/>
  <c r="E142" i="52"/>
  <c r="K141" i="52"/>
  <c r="H141" i="52"/>
  <c r="E141" i="52"/>
  <c r="K140" i="52"/>
  <c r="H140" i="52"/>
  <c r="E140" i="52"/>
  <c r="K139" i="52"/>
  <c r="H139" i="52"/>
  <c r="E139" i="52"/>
  <c r="K138" i="52"/>
  <c r="H138" i="52"/>
  <c r="E138" i="52"/>
  <c r="H137" i="52"/>
  <c r="E137" i="52"/>
  <c r="K136" i="52"/>
  <c r="H136" i="52"/>
  <c r="E136" i="52"/>
  <c r="K135" i="52"/>
  <c r="H135" i="52"/>
  <c r="E135" i="52"/>
  <c r="K134" i="52"/>
  <c r="H134" i="52"/>
  <c r="E134" i="52"/>
  <c r="K133" i="52"/>
  <c r="H133" i="52"/>
  <c r="E133" i="52"/>
  <c r="K132" i="52"/>
  <c r="H132" i="52"/>
  <c r="E132" i="52"/>
  <c r="K131" i="52"/>
  <c r="H131" i="52"/>
  <c r="E131" i="52"/>
  <c r="K130" i="52"/>
  <c r="H130" i="52"/>
  <c r="E130" i="52"/>
  <c r="K129" i="52"/>
  <c r="H129" i="52"/>
  <c r="E129" i="52"/>
  <c r="K128" i="52"/>
  <c r="H128" i="52"/>
  <c r="E128" i="52"/>
  <c r="M223" i="52"/>
  <c r="L223" i="52"/>
  <c r="F223" i="52"/>
  <c r="K124" i="52"/>
  <c r="H124" i="52"/>
  <c r="E124" i="52"/>
  <c r="K123" i="52"/>
  <c r="H123" i="52"/>
  <c r="E123" i="52"/>
  <c r="K122" i="52"/>
  <c r="H122" i="52"/>
  <c r="E122" i="52"/>
  <c r="K121" i="52"/>
  <c r="H121" i="52"/>
  <c r="E121" i="52"/>
  <c r="K120" i="52"/>
  <c r="H120" i="52"/>
  <c r="E120" i="52"/>
  <c r="K119" i="52"/>
  <c r="H119" i="52"/>
  <c r="E119" i="52"/>
  <c r="K118" i="52"/>
  <c r="H118" i="52"/>
  <c r="E118" i="52"/>
  <c r="K117" i="52"/>
  <c r="H117" i="52"/>
  <c r="E117" i="52"/>
  <c r="K116" i="52"/>
  <c r="H116" i="52"/>
  <c r="E116" i="52"/>
  <c r="K115" i="52"/>
  <c r="H115" i="52"/>
  <c r="E115" i="52"/>
  <c r="K114" i="52"/>
  <c r="H114" i="52"/>
  <c r="E114" i="52"/>
  <c r="K113" i="52"/>
  <c r="H113" i="52"/>
  <c r="E113" i="52"/>
  <c r="K112" i="52"/>
  <c r="H112" i="52"/>
  <c r="E112" i="52"/>
  <c r="K111" i="52"/>
  <c r="H111" i="52"/>
  <c r="E111" i="52"/>
  <c r="K110" i="52"/>
  <c r="H110" i="52"/>
  <c r="E110" i="52"/>
  <c r="K109" i="52"/>
  <c r="H109" i="52"/>
  <c r="E109" i="52"/>
  <c r="K108" i="52"/>
  <c r="H108" i="52"/>
  <c r="E108" i="52"/>
  <c r="K107" i="52"/>
  <c r="H107" i="52"/>
  <c r="E107" i="52"/>
  <c r="K106" i="52"/>
  <c r="H106" i="52"/>
  <c r="E106" i="52"/>
  <c r="K105" i="52"/>
  <c r="H105" i="52"/>
  <c r="E105" i="52"/>
  <c r="K104" i="52"/>
  <c r="H104" i="52"/>
  <c r="E104" i="52"/>
  <c r="K103" i="52"/>
  <c r="H103" i="52"/>
  <c r="E103" i="52"/>
  <c r="K102" i="52"/>
  <c r="H102" i="52"/>
  <c r="E102" i="52"/>
  <c r="K101" i="52"/>
  <c r="H101" i="52"/>
  <c r="E101" i="52"/>
  <c r="K100" i="52"/>
  <c r="H100" i="52"/>
  <c r="E100" i="52"/>
  <c r="K99" i="52"/>
  <c r="H99" i="52"/>
  <c r="E99" i="52"/>
  <c r="K98" i="52"/>
  <c r="H98" i="52"/>
  <c r="E98" i="52"/>
  <c r="K97" i="52"/>
  <c r="H97" i="52"/>
  <c r="E97" i="52"/>
  <c r="K96" i="52"/>
  <c r="H96" i="52"/>
  <c r="E96" i="52"/>
  <c r="K95" i="52"/>
  <c r="H95" i="52"/>
  <c r="E95" i="52"/>
  <c r="K94" i="52"/>
  <c r="H94" i="52"/>
  <c r="E94" i="52"/>
  <c r="K93" i="52"/>
  <c r="H93" i="52"/>
  <c r="E93" i="52"/>
  <c r="M90" i="52"/>
  <c r="L90" i="52"/>
  <c r="J90" i="52"/>
  <c r="I90" i="52"/>
  <c r="G90" i="52"/>
  <c r="F90" i="52"/>
  <c r="K89" i="52"/>
  <c r="H89" i="52"/>
  <c r="E89" i="52"/>
  <c r="K88" i="52"/>
  <c r="H88" i="52"/>
  <c r="E88" i="52"/>
  <c r="K87" i="52"/>
  <c r="H87" i="52"/>
  <c r="E87" i="52"/>
  <c r="K86" i="52"/>
  <c r="H86" i="52"/>
  <c r="E86" i="52"/>
  <c r="M83" i="52"/>
  <c r="L83" i="52"/>
  <c r="J83" i="52"/>
  <c r="I83" i="52"/>
  <c r="G83" i="52"/>
  <c r="F83" i="52"/>
  <c r="K82" i="52"/>
  <c r="H82" i="52"/>
  <c r="E82" i="52"/>
  <c r="K81" i="52"/>
  <c r="H81" i="52"/>
  <c r="E81" i="52"/>
  <c r="K80" i="52"/>
  <c r="H80" i="52"/>
  <c r="E80" i="52"/>
  <c r="K79" i="52"/>
  <c r="H79" i="52"/>
  <c r="E79" i="52"/>
  <c r="K78" i="52"/>
  <c r="H78" i="52"/>
  <c r="E78" i="52"/>
  <c r="K77" i="52"/>
  <c r="H77" i="52"/>
  <c r="E77" i="52"/>
  <c r="M75" i="52"/>
  <c r="L75" i="52"/>
  <c r="J75" i="52"/>
  <c r="I75" i="52"/>
  <c r="G75" i="52"/>
  <c r="F75" i="52"/>
  <c r="K74" i="52"/>
  <c r="H74" i="52"/>
  <c r="E74" i="52"/>
  <c r="K73" i="52"/>
  <c r="H73" i="52"/>
  <c r="E73" i="52"/>
  <c r="K72" i="52"/>
  <c r="H72" i="52"/>
  <c r="E72" i="52"/>
  <c r="K71" i="52"/>
  <c r="H71" i="52"/>
  <c r="E71" i="52"/>
  <c r="K70" i="52"/>
  <c r="H70" i="52"/>
  <c r="E70" i="52"/>
  <c r="K69" i="52"/>
  <c r="H69" i="52"/>
  <c r="E69" i="52"/>
  <c r="K68" i="52"/>
  <c r="H68" i="52"/>
  <c r="E68" i="52"/>
  <c r="K67" i="52"/>
  <c r="H67" i="52"/>
  <c r="E67" i="52"/>
  <c r="K66" i="52"/>
  <c r="H66" i="52"/>
  <c r="E66" i="52"/>
  <c r="K65" i="52"/>
  <c r="E65" i="52"/>
  <c r="K64" i="52"/>
  <c r="H64" i="52"/>
  <c r="E64" i="52"/>
  <c r="K63" i="52"/>
  <c r="H63" i="52"/>
  <c r="E63" i="52"/>
  <c r="M61" i="52"/>
  <c r="L61" i="52"/>
  <c r="J61" i="52"/>
  <c r="I61" i="52"/>
  <c r="G61" i="52"/>
  <c r="F61" i="52"/>
  <c r="K60" i="52"/>
  <c r="H60" i="52"/>
  <c r="E60" i="52"/>
  <c r="K59" i="52"/>
  <c r="H59" i="52"/>
  <c r="E59" i="52"/>
  <c r="K58" i="52"/>
  <c r="H58" i="52"/>
  <c r="E58" i="52"/>
  <c r="E61" i="52" s="1"/>
  <c r="M56" i="52"/>
  <c r="L56" i="52"/>
  <c r="J56" i="52"/>
  <c r="I56" i="52"/>
  <c r="G56" i="52"/>
  <c r="F56" i="52"/>
  <c r="K55" i="52"/>
  <c r="E55" i="52"/>
  <c r="K54" i="52"/>
  <c r="E54" i="52"/>
  <c r="K53" i="52"/>
  <c r="H53" i="52"/>
  <c r="E53" i="52"/>
  <c r="K52" i="52"/>
  <c r="H52" i="52"/>
  <c r="E52" i="52"/>
  <c r="K51" i="52"/>
  <c r="H51" i="52"/>
  <c r="E51" i="52"/>
  <c r="K50" i="52"/>
  <c r="H50" i="52"/>
  <c r="E50" i="52"/>
  <c r="K49" i="52"/>
  <c r="H49" i="52"/>
  <c r="E49" i="52"/>
  <c r="K48" i="52"/>
  <c r="H48" i="52"/>
  <c r="E48" i="52"/>
  <c r="K47" i="52"/>
  <c r="H47" i="52"/>
  <c r="E47" i="52"/>
  <c r="K46" i="52"/>
  <c r="H46" i="52"/>
  <c r="E46" i="52"/>
  <c r="K45" i="52"/>
  <c r="H45" i="52"/>
  <c r="E45" i="52"/>
  <c r="K44" i="52"/>
  <c r="H44" i="52"/>
  <c r="E44" i="52"/>
  <c r="K43" i="52"/>
  <c r="H43" i="52"/>
  <c r="E43" i="52"/>
  <c r="K42" i="52"/>
  <c r="H42" i="52"/>
  <c r="E42" i="52"/>
  <c r="K41" i="52"/>
  <c r="H41" i="52"/>
  <c r="E41" i="52"/>
  <c r="K40" i="52"/>
  <c r="H40" i="52"/>
  <c r="E40" i="52"/>
  <c r="K39" i="52"/>
  <c r="H39" i="52"/>
  <c r="E39" i="52"/>
  <c r="K38" i="52"/>
  <c r="H38" i="52"/>
  <c r="E38" i="52"/>
  <c r="K37" i="52"/>
  <c r="H37" i="52"/>
  <c r="E37" i="52"/>
  <c r="K36" i="52"/>
  <c r="H36" i="52"/>
  <c r="E36" i="52"/>
  <c r="K35" i="52"/>
  <c r="H35" i="52"/>
  <c r="E35" i="52"/>
  <c r="K34" i="52"/>
  <c r="H34" i="52"/>
  <c r="K33" i="52"/>
  <c r="H33" i="52"/>
  <c r="E33" i="52"/>
  <c r="K32" i="52"/>
  <c r="H32" i="52"/>
  <c r="E32" i="52"/>
  <c r="M30" i="52"/>
  <c r="L30" i="52"/>
  <c r="J30" i="52"/>
  <c r="I30" i="52"/>
  <c r="G30" i="52"/>
  <c r="F30" i="52"/>
  <c r="K29" i="52"/>
  <c r="H29" i="52"/>
  <c r="E29" i="52"/>
  <c r="K28" i="52"/>
  <c r="H28" i="52"/>
  <c r="E28" i="52"/>
  <c r="K27" i="52"/>
  <c r="H27" i="52"/>
  <c r="E27" i="52"/>
  <c r="K26" i="52"/>
  <c r="H26" i="52"/>
  <c r="E26" i="52"/>
  <c r="K25" i="52"/>
  <c r="H25" i="52"/>
  <c r="E25" i="52"/>
  <c r="K24" i="52"/>
  <c r="H24" i="52"/>
  <c r="E24" i="52"/>
  <c r="K23" i="52"/>
  <c r="H23" i="52"/>
  <c r="K22" i="52"/>
  <c r="E22" i="52"/>
  <c r="K21" i="52"/>
  <c r="E21" i="52"/>
  <c r="K20" i="52"/>
  <c r="H20" i="52"/>
  <c r="E20" i="52"/>
  <c r="K19" i="52"/>
  <c r="H19" i="52"/>
  <c r="E19" i="52"/>
  <c r="K18" i="52"/>
  <c r="H18" i="52"/>
  <c r="E18" i="52"/>
  <c r="K17" i="52"/>
  <c r="H17" i="52"/>
  <c r="E17" i="52"/>
  <c r="K16" i="52"/>
  <c r="H16" i="52"/>
  <c r="E16" i="52"/>
  <c r="K15" i="52"/>
  <c r="H15" i="52"/>
  <c r="E15" i="52"/>
  <c r="K13" i="52"/>
  <c r="H13" i="52"/>
  <c r="E13" i="52"/>
  <c r="K12" i="52"/>
  <c r="H12" i="52"/>
  <c r="E12" i="52"/>
  <c r="E214" i="52" l="1"/>
  <c r="H61" i="52"/>
  <c r="K90" i="52"/>
  <c r="K61" i="52"/>
  <c r="E83" i="52"/>
  <c r="H75" i="52"/>
  <c r="E210" i="52"/>
  <c r="H83" i="52"/>
  <c r="K192" i="52"/>
  <c r="H222" i="52"/>
  <c r="E202" i="52"/>
  <c r="F84" i="52"/>
  <c r="E126" i="52"/>
  <c r="H202" i="52"/>
  <c r="H210" i="52"/>
  <c r="K214" i="52"/>
  <c r="H30" i="52"/>
  <c r="H126" i="52"/>
  <c r="K126" i="52"/>
  <c r="M84" i="52"/>
  <c r="K202" i="52"/>
  <c r="E30" i="52"/>
  <c r="E90" i="52"/>
  <c r="K83" i="52"/>
  <c r="H90" i="52"/>
  <c r="E192" i="52"/>
  <c r="H192" i="52"/>
  <c r="K210" i="52"/>
  <c r="E222" i="52"/>
  <c r="L84" i="52"/>
  <c r="I84" i="52"/>
  <c r="G84" i="52"/>
  <c r="J84" i="52"/>
  <c r="E75" i="52"/>
  <c r="K30" i="52"/>
  <c r="K75" i="52"/>
  <c r="E56" i="52"/>
  <c r="K56" i="52"/>
  <c r="H56" i="52"/>
  <c r="E84" i="52" l="1"/>
  <c r="K223" i="52"/>
  <c r="H84" i="52"/>
  <c r="E223" i="52"/>
  <c r="H223" i="52"/>
  <c r="K84" i="52"/>
</calcChain>
</file>

<file path=xl/sharedStrings.xml><?xml version="1.0" encoding="utf-8"?>
<sst xmlns="http://schemas.openxmlformats.org/spreadsheetml/2006/main" count="768" uniqueCount="291">
  <si>
    <t>Утверждаю:</t>
  </si>
  <si>
    <t>№</t>
  </si>
  <si>
    <t>Адрес объекта</t>
  </si>
  <si>
    <t>Дата, номер документа о признании дома аварийным</t>
  </si>
  <si>
    <t>город,поселок, деревня, село</t>
  </si>
  <si>
    <t>улица, переулок</t>
  </si>
  <si>
    <t>Всего</t>
  </si>
  <si>
    <t>Соц. найм</t>
  </si>
  <si>
    <t>В собственности</t>
  </si>
  <si>
    <t xml:space="preserve">Всего </t>
  </si>
  <si>
    <t>Соц.найм</t>
  </si>
  <si>
    <t>В  собственности</t>
  </si>
  <si>
    <t>Кол-во проживающих, чел.</t>
  </si>
  <si>
    <t>МП</t>
  </si>
  <si>
    <t>микрорайон 1</t>
  </si>
  <si>
    <t>2а</t>
  </si>
  <si>
    <t>городское поселение Игрим</t>
  </si>
  <si>
    <t>итого:</t>
  </si>
  <si>
    <t>х</t>
  </si>
  <si>
    <t>сельское поселение Хулимсунт</t>
  </si>
  <si>
    <t>микрорайон 3</t>
  </si>
  <si>
    <t xml:space="preserve">Количество нерасселенных жилых помещений </t>
  </si>
  <si>
    <t>Площадь нерасселенных жилых помещений,кв.м.</t>
  </si>
  <si>
    <t>микрорайон 2</t>
  </si>
  <si>
    <t>№ дома</t>
  </si>
  <si>
    <t xml:space="preserve">примечание </t>
  </si>
  <si>
    <t>Производственная</t>
  </si>
  <si>
    <t>Аэропорт</t>
  </si>
  <si>
    <t>Астраханцева</t>
  </si>
  <si>
    <t>Шнейдер</t>
  </si>
  <si>
    <t>Березово</t>
  </si>
  <si>
    <t>Игрим</t>
  </si>
  <si>
    <t>Ванзетур</t>
  </si>
  <si>
    <t>Хулимсунт</t>
  </si>
  <si>
    <t>Приполярный</t>
  </si>
  <si>
    <t>итого по Березовскому району:</t>
  </si>
  <si>
    <t>Спортивная</t>
  </si>
  <si>
    <t>Мира</t>
  </si>
  <si>
    <t>Культурная</t>
  </si>
  <si>
    <t>Советская</t>
  </si>
  <si>
    <t>Таежная</t>
  </si>
  <si>
    <t>Уральская</t>
  </si>
  <si>
    <t>1а</t>
  </si>
  <si>
    <t xml:space="preserve">Сухарева  </t>
  </si>
  <si>
    <t xml:space="preserve">Центральная  </t>
  </si>
  <si>
    <t xml:space="preserve">Ленина </t>
  </si>
  <si>
    <t xml:space="preserve">Кооперативная  </t>
  </si>
  <si>
    <t>Н.Кухаря</t>
  </si>
  <si>
    <t>Пушкина</t>
  </si>
  <si>
    <t>Северная</t>
  </si>
  <si>
    <t>Дуркина</t>
  </si>
  <si>
    <t>Теги</t>
  </si>
  <si>
    <t>Центральный</t>
  </si>
  <si>
    <t>13/7</t>
  </si>
  <si>
    <t>Быстрицкого</t>
  </si>
  <si>
    <t>Газопромысловая</t>
  </si>
  <si>
    <t>Путилова</t>
  </si>
  <si>
    <t>Лесная</t>
  </si>
  <si>
    <t xml:space="preserve">Спортивная </t>
  </si>
  <si>
    <t>Гидропорт</t>
  </si>
  <si>
    <t>Гагарина</t>
  </si>
  <si>
    <t>Разведчиков</t>
  </si>
  <si>
    <t>64 а</t>
  </si>
  <si>
    <t>14А</t>
  </si>
  <si>
    <t>Промышленная</t>
  </si>
  <si>
    <t>42а</t>
  </si>
  <si>
    <t>Саранпауль</t>
  </si>
  <si>
    <t>Ятринская</t>
  </si>
  <si>
    <t>Геологическая</t>
  </si>
  <si>
    <t>Семяшкина</t>
  </si>
  <si>
    <t>2А</t>
  </si>
  <si>
    <t>Кооперации</t>
  </si>
  <si>
    <t>Отдаленная</t>
  </si>
  <si>
    <t>городское поселение Березово</t>
  </si>
  <si>
    <t>Новая</t>
  </si>
  <si>
    <t>22 А</t>
  </si>
  <si>
    <t>Горького</t>
  </si>
  <si>
    <t>Энтузиастов</t>
  </si>
  <si>
    <t>16В</t>
  </si>
  <si>
    <t>сельское поселение Саранпауль</t>
  </si>
  <si>
    <t>от 11.11.2021 № 87-р</t>
  </si>
  <si>
    <t xml:space="preserve">Е. Артеевой </t>
  </si>
  <si>
    <t>Кооперативная</t>
  </si>
  <si>
    <t>37А</t>
  </si>
  <si>
    <t xml:space="preserve">Лесная </t>
  </si>
  <si>
    <t xml:space="preserve">Гагарина </t>
  </si>
  <si>
    <t>33Б</t>
  </si>
  <si>
    <t>Механическая</t>
  </si>
  <si>
    <t>22а</t>
  </si>
  <si>
    <t>12б</t>
  </si>
  <si>
    <t>планируемый год расселения/реконструкции (сноса)</t>
  </si>
  <si>
    <t>до 31.12.2027</t>
  </si>
  <si>
    <t>09.07.2021 №517-р, 28.10.2022 №678-р</t>
  </si>
  <si>
    <t>12А</t>
  </si>
  <si>
    <t>от 12.10.2021  №140, изм.31.01.2023 №38</t>
  </si>
  <si>
    <t>22.02.2023 №113-р</t>
  </si>
  <si>
    <t>13.03.2023 №157-р</t>
  </si>
  <si>
    <t>Первомайская</t>
  </si>
  <si>
    <t>до 31.12.2028</t>
  </si>
  <si>
    <t>30.03.2023 №208-р</t>
  </si>
  <si>
    <t xml:space="preserve"> Промышленная </t>
  </si>
  <si>
    <t>06.04.2023 №68</t>
  </si>
  <si>
    <t>06.04.2023 №67</t>
  </si>
  <si>
    <t>06.04.2023 №66</t>
  </si>
  <si>
    <t>06.04.2023 №65</t>
  </si>
  <si>
    <t xml:space="preserve">Дружбы </t>
  </si>
  <si>
    <t>Ленина</t>
  </si>
  <si>
    <t>26.05.2023 №92</t>
  </si>
  <si>
    <t>26.05.2023 №93</t>
  </si>
  <si>
    <t>26.05.2023 №94</t>
  </si>
  <si>
    <t>18.09.2023 №208-р</t>
  </si>
  <si>
    <t>19.09.2023 №141</t>
  </si>
  <si>
    <t>19.09.2023 №142</t>
  </si>
  <si>
    <t>Дальняя</t>
  </si>
  <si>
    <t>до 30.06.2027</t>
  </si>
  <si>
    <t>01.09.2020 №627-р, 28.10.2022 №674-р, 21.11.2023 №871-р</t>
  </si>
  <si>
    <t>17.04.2019 №288-р, 28.10.2022 №675-р, 21.11.2023 №864-р</t>
  </si>
  <si>
    <t>17.04.2019 №288-р, 25.12.2020 №964-р, 28.10.2022 №675-р, 21.11.2023 №864-р</t>
  </si>
  <si>
    <t>19.12.2022 №854-р, 21.11.2023 №865</t>
  </si>
  <si>
    <t>27.06.2022 №439-р, 08.11.2022 №718-р, 21.11.2023 №866-р</t>
  </si>
  <si>
    <t>28.04.2022 №288-р, 21.11.2023 №867-р</t>
  </si>
  <si>
    <t>22.12.2020 №950-р, 28.10.2022 №673-р, 21.11.2023 №873-р</t>
  </si>
  <si>
    <t>27.06.2022 №440-р, 08.11.2022 №717-р, 29.11.2023 №905-р</t>
  </si>
  <si>
    <t>25.06.2021 №464-р, 28.10.2022 №677-р, 21.11.2023 №869-р</t>
  </si>
  <si>
    <t>09.07.2021 №517-р, 28.10.2022 №678-р, 21.11.2023 №868-р</t>
  </si>
  <si>
    <t>17.09.2019 №698-р, 28.10.2022 №671-р, 21.11.2023 №861-р</t>
  </si>
  <si>
    <t>03.10.2019 №744-р, 28.10.2022 №672-р, 21.11.2023 №862-р</t>
  </si>
  <si>
    <t>11.06.2021 №429-р, 28.10.2022 №676-р, 21.11.2023 №870-р</t>
  </si>
  <si>
    <t>16.03.2020 №182-р, 28.10.2022 №670-р, 21.11.2023 №872-р</t>
  </si>
  <si>
    <t>29.03.2024 №192-р</t>
  </si>
  <si>
    <t>Коммунальный</t>
  </si>
  <si>
    <t>27.04.2024 №314-р</t>
  </si>
  <si>
    <t>Сосьва</t>
  </si>
  <si>
    <t>Зеленая</t>
  </si>
  <si>
    <t>4а</t>
  </si>
  <si>
    <t>от 08.11.2019 №191, изм.31.01.2023 №25,изм.12.03.2024 №32</t>
  </si>
  <si>
    <t>Туманный</t>
  </si>
  <si>
    <t>04.10.2024 №774-р</t>
  </si>
  <si>
    <t>Строителей</t>
  </si>
  <si>
    <t>Школьный</t>
  </si>
  <si>
    <t>Губкина</t>
  </si>
  <si>
    <t>до 31.12.2029</t>
  </si>
  <si>
    <t>21.11.2024 №949-р</t>
  </si>
  <si>
    <t>сельское поселение Светлый</t>
  </si>
  <si>
    <t>Светлый</t>
  </si>
  <si>
    <t>Набережная</t>
  </si>
  <si>
    <t>пожар</t>
  </si>
  <si>
    <t>этап 2025</t>
  </si>
  <si>
    <t>2025-2026</t>
  </si>
  <si>
    <t>этап 2026</t>
  </si>
  <si>
    <t>2026-2027</t>
  </si>
  <si>
    <t>этап 2027</t>
  </si>
  <si>
    <t>2027-2028</t>
  </si>
  <si>
    <t>этап 2028</t>
  </si>
  <si>
    <t>2028-2029</t>
  </si>
  <si>
    <t>этап 2029</t>
  </si>
  <si>
    <t>2029-2030</t>
  </si>
  <si>
    <t>итого по этапу 2029 - 6 МКД</t>
  </si>
  <si>
    <t>расселение реализуемое при финансовой поддержке за счет средств публично-правовой компании «Фонд развития территорий»</t>
  </si>
  <si>
    <t>расселение реализуемое без финансовой поддержки публично-правовой компании «Фонд развития территорий»</t>
  </si>
  <si>
    <t>многоквартирные дома признанные аварийными и подлежащие сносу после 01.01.2022, расселение которых осуществляется в рамках муниципальной программы «Развитие жилищной сферы в Березовском районе"</t>
  </si>
  <si>
    <t>многоквартирные дома признанные аварийными и подлежащие сносу в период с 01.01.2017 до 01.01.2022, в рамках адресной программы Березовского района по переселению граждан из аварийного жилищного фонда на 2024-2030 годы</t>
  </si>
  <si>
    <t>27.06.2022 №439-р, 08.11.2022 №718-р, 21.11.2023 №866-р, 20.12.2024 №1047-р</t>
  </si>
  <si>
    <t>16.04.2025 №257-р</t>
  </si>
  <si>
    <t>расселен</t>
  </si>
  <si>
    <t>до 31.12.2030</t>
  </si>
  <si>
    <t>07.08.2025 №602-р</t>
  </si>
  <si>
    <t>07.08.2025 №599-р</t>
  </si>
  <si>
    <t>07.08.2025 №598-р</t>
  </si>
  <si>
    <t>Певопроходцев</t>
  </si>
  <si>
    <t>45а</t>
  </si>
  <si>
    <t>47а</t>
  </si>
  <si>
    <t>Шайтанка</t>
  </si>
  <si>
    <t>24.11.2025 №920-р</t>
  </si>
  <si>
    <t>сельское поселение Приполярный</t>
  </si>
  <si>
    <t>итого по этапу 2025 - 18 МКД</t>
  </si>
  <si>
    <t>итого по этапу 2028 - 12 МКД</t>
  </si>
  <si>
    <t>итого по этапу 2027 - 3 МКД</t>
  </si>
  <si>
    <t>всего (этапы 2025-2029) - 62 МКД</t>
  </si>
  <si>
    <t>итого по этапу 2026 - 24 МКД</t>
  </si>
  <si>
    <t>03.03.2022, №44</t>
  </si>
  <si>
    <t xml:space="preserve"> 03.03.2022, №45</t>
  </si>
  <si>
    <t xml:space="preserve"> 05.04.2022 №69</t>
  </si>
  <si>
    <t xml:space="preserve"> 05.04.2022 №70</t>
  </si>
  <si>
    <t xml:space="preserve"> 05.04.2022 №71</t>
  </si>
  <si>
    <t>05.04.2022 №72</t>
  </si>
  <si>
    <t xml:space="preserve"> 05.04.2022 №73</t>
  </si>
  <si>
    <t xml:space="preserve"> 21.04.2022 №93</t>
  </si>
  <si>
    <t xml:space="preserve"> 21.04.2022 №94</t>
  </si>
  <si>
    <t xml:space="preserve"> 11.08.2022 №146</t>
  </si>
  <si>
    <t xml:space="preserve"> 11.08.2022 №147</t>
  </si>
  <si>
    <t xml:space="preserve"> 11.08.2022 №148</t>
  </si>
  <si>
    <t>11.08.2022 №149</t>
  </si>
  <si>
    <t>11.08.2022 №150</t>
  </si>
  <si>
    <t xml:space="preserve"> 21.12.2022 №210</t>
  </si>
  <si>
    <t xml:space="preserve"> 01.11.2023 №170</t>
  </si>
  <si>
    <t>28.10.2025 №193</t>
  </si>
  <si>
    <t>24.09.2025 №159</t>
  </si>
  <si>
    <t xml:space="preserve"> 24.09.2025 №159</t>
  </si>
  <si>
    <t xml:space="preserve"> 24.09.2025 №157</t>
  </si>
  <si>
    <t xml:space="preserve"> 21.08.2025 №134</t>
  </si>
  <si>
    <t xml:space="preserve"> 21.08.2025 №133</t>
  </si>
  <si>
    <t xml:space="preserve"> 21.08.2025 №132</t>
  </si>
  <si>
    <t xml:space="preserve"> 21.04.2025 №50</t>
  </si>
  <si>
    <t xml:space="preserve"> 21.04.2025 №49</t>
  </si>
  <si>
    <t xml:space="preserve"> 21.04.2025 №48</t>
  </si>
  <si>
    <t xml:space="preserve"> 20.02.2025 №20</t>
  </si>
  <si>
    <t xml:space="preserve"> 20.02.2025 №19</t>
  </si>
  <si>
    <t xml:space="preserve"> 01.11.2024 №191</t>
  </si>
  <si>
    <t xml:space="preserve"> 01.11.2024 №190/1</t>
  </si>
  <si>
    <t xml:space="preserve"> 01.11.2024 №190</t>
  </si>
  <si>
    <t xml:space="preserve"> 01.11.2024 №189/1</t>
  </si>
  <si>
    <t xml:space="preserve"> 01.11.2024 №189</t>
  </si>
  <si>
    <t xml:space="preserve"> 10.10.2024 №172</t>
  </si>
  <si>
    <t xml:space="preserve"> 12.09.2024 №155</t>
  </si>
  <si>
    <t xml:space="preserve"> 01.11.2023 №171</t>
  </si>
  <si>
    <t xml:space="preserve"> 01.11.2023 №172</t>
  </si>
  <si>
    <t xml:space="preserve"> 25.04.2024 №59</t>
  </si>
  <si>
    <t xml:space="preserve"> 25.04.2024 №60</t>
  </si>
  <si>
    <t xml:space="preserve"> 25.04.2024 №61</t>
  </si>
  <si>
    <t xml:space="preserve"> 21.06.2024 №117</t>
  </si>
  <si>
    <t xml:space="preserve"> 21.06.2024 №118</t>
  </si>
  <si>
    <t xml:space="preserve"> 21.06.2024 №119</t>
  </si>
  <si>
    <t xml:space="preserve"> 02.09.2024 №153</t>
  </si>
  <si>
    <t xml:space="preserve"> 27.10.2022 № 124-р</t>
  </si>
  <si>
    <t xml:space="preserve"> 17.04.2023 № 44-р</t>
  </si>
  <si>
    <t xml:space="preserve"> 25.09.2023 № 113-р</t>
  </si>
  <si>
    <t>22.04.2024 № 51-р</t>
  </si>
  <si>
    <t xml:space="preserve"> 26.04.2024 № 56-р</t>
  </si>
  <si>
    <t xml:space="preserve"> 26.09.2024 № 117-р</t>
  </si>
  <si>
    <t xml:space="preserve"> 26.09.2024 № 118-р</t>
  </si>
  <si>
    <t xml:space="preserve"> 30.09.2025 № 114-р</t>
  </si>
  <si>
    <t xml:space="preserve"> 18.07.2011 №54/1-р</t>
  </si>
  <si>
    <t xml:space="preserve"> 25.11.2014 №121-р</t>
  </si>
  <si>
    <t xml:space="preserve"> 08.02.2023 №20</t>
  </si>
  <si>
    <t xml:space="preserve"> 02.05.2023 №59-р</t>
  </si>
  <si>
    <t xml:space="preserve"> 03.05.2023 №61-р</t>
  </si>
  <si>
    <t xml:space="preserve"> 16.12.2024 №164</t>
  </si>
  <si>
    <t xml:space="preserve"> 24.09.2025 №104</t>
  </si>
  <si>
    <t xml:space="preserve"> 12.01.2026 №2-р</t>
  </si>
  <si>
    <t xml:space="preserve"> 12.01.2026 №3-р</t>
  </si>
  <si>
    <t xml:space="preserve"> 19.03.2021№35, изм.31.01.2023 №32,изм.12.03.2024 №39</t>
  </si>
  <si>
    <t xml:space="preserve"> 19.03.2021 №36, изм.31.01.2023 №33,изм.12.03.2024 №40</t>
  </si>
  <si>
    <t>19.03.2021 №37, изм.31.01.2023 №34,изм.12.03.2024 №41</t>
  </si>
  <si>
    <t xml:space="preserve"> 21.06.2021 №90, изм.31.01.2023 №36</t>
  </si>
  <si>
    <t xml:space="preserve"> 19.03.2021№34, изм.31.01.2023 №31,изм.12.03.2024 №38</t>
  </si>
  <si>
    <t>26.01.2021 №10, изм.31.01.2023 №30,изм.12.03.2024 №37</t>
  </si>
  <si>
    <t xml:space="preserve"> 18.09.2019 №150, изм.31.01.2023 №24,изм.12.03.2024 №31</t>
  </si>
  <si>
    <t>17.01.2020 №6, изм.31.01.2023 №26,изм.12.03.2024 №33</t>
  </si>
  <si>
    <t xml:space="preserve"> 27.08.2020 №127, изм.31.01.2023 №28, изм.12.03.2024 №35</t>
  </si>
  <si>
    <t>14.09.2020 №135, изм.31.01.2023 №29, изм.12.03.2024 №36</t>
  </si>
  <si>
    <t xml:space="preserve"> 07.12.2020 № 99-р</t>
  </si>
  <si>
    <t xml:space="preserve"> 18.12.2020 № 105-р</t>
  </si>
  <si>
    <t xml:space="preserve"> 24.06.2021 №93, изм.31.01.2023 №37</t>
  </si>
  <si>
    <t xml:space="preserve"> 22.03.2018 №16</t>
  </si>
  <si>
    <t xml:space="preserve"> 15.04.2019 №42</t>
  </si>
  <si>
    <t xml:space="preserve"> 04.03.2020 № 17-р</t>
  </si>
  <si>
    <t xml:space="preserve"> 04.03.2020 № 18-р</t>
  </si>
  <si>
    <t xml:space="preserve"> 30.12.2019 № 122-р</t>
  </si>
  <si>
    <t xml:space="preserve"> 11.11.2021 № 87-р</t>
  </si>
  <si>
    <t xml:space="preserve"> 05.03.2020 №39, изм.31.01.2023 №27,изм.12.03.2024 №34</t>
  </si>
  <si>
    <t xml:space="preserve"> 21.04.2021 №56, изм.31.01.2023 №35,изм.12.03.2024 №42</t>
  </si>
  <si>
    <t xml:space="preserve"> 28.02.2019 №37, изм.31.01.2023 №23,изм.12.03.2024 №30</t>
  </si>
  <si>
    <t>25.02.2026 №42</t>
  </si>
  <si>
    <t>25.02.2026 №43</t>
  </si>
  <si>
    <t>Совхозный</t>
  </si>
  <si>
    <t>14В</t>
  </si>
  <si>
    <t>19.02.2026 №110-р</t>
  </si>
  <si>
    <t>19.02.2026 №111-р</t>
  </si>
  <si>
    <t>19.03.2026 №359-р</t>
  </si>
  <si>
    <t>24.03.2026 №59</t>
  </si>
  <si>
    <t>24.03.2026 №60</t>
  </si>
  <si>
    <t>24.03.2026 №61</t>
  </si>
  <si>
    <t>24.03.2026 №62</t>
  </si>
  <si>
    <t xml:space="preserve"> 15.04.2026 №21-р</t>
  </si>
  <si>
    <t>22.04.2026 №658-р</t>
  </si>
  <si>
    <t>от 27.04.2026 №94</t>
  </si>
  <si>
    <t>от 27.04.2026 №95</t>
  </si>
  <si>
    <t>от 27.04.2026 №96</t>
  </si>
  <si>
    <t>Центральная</t>
  </si>
  <si>
    <t>от 16.06.2026 №116</t>
  </si>
  <si>
    <t>от 16.06.2026 №117</t>
  </si>
  <si>
    <t xml:space="preserve"> 24.04.2026 №25-р</t>
  </si>
  <si>
    <t xml:space="preserve"> 24.04.2026 №27-р</t>
  </si>
  <si>
    <t xml:space="preserve"> 24.04.2026 №26-р</t>
  </si>
  <si>
    <t>расселен, снесен</t>
  </si>
  <si>
    <t>29.07.2026 №1079-р</t>
  </si>
  <si>
    <t>расселен,снесен</t>
  </si>
  <si>
    <t>И.о. главы Березовского района  ________________ Г.Г. Кудряшов</t>
  </si>
  <si>
    <t>исп.: и.о. заведующего отделом жилищных программ Шевченко Светлана Владимировна, конт тел. +7(34674) 2-32-79</t>
  </si>
  <si>
    <r>
      <t>Реестр  аварийных жилых домов  на территории Березовского района,  по состоянию на</t>
    </r>
    <r>
      <rPr>
        <b/>
        <sz val="14"/>
        <rFont val="Times New Roman"/>
        <family val="1"/>
        <charset val="204"/>
      </rPr>
      <t xml:space="preserve"> "05" августа 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</si>
</sst>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;[Red]#,##0.0"/>
    <numFmt numFmtId="165" formatCode="0.00;[Red]0.0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name val="Calibri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4" fillId="2" borderId="0" xfId="0" applyFont="1" applyFill="1"/>
    <xf numFmtId="0" fontId="6" fillId="2" borderId="0" xfId="0" applyFont="1" applyFill="1"/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 wrapText="1"/>
    </xf>
    <xf numFmtId="0" fontId="0" fillId="2" borderId="0" xfId="0" applyFill="1"/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0" xfId="0" applyFill="1" applyBorder="1"/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justify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wrapText="1"/>
    </xf>
    <xf numFmtId="0" fontId="13" fillId="2" borderId="0" xfId="0" applyFont="1" applyFill="1"/>
    <xf numFmtId="0" fontId="13" fillId="2" borderId="0" xfId="0" applyFont="1" applyFill="1" applyBorder="1"/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0" fontId="5" fillId="2" borderId="6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wrapText="1"/>
    </xf>
    <xf numFmtId="0" fontId="4" fillId="2" borderId="1" xfId="0" applyFont="1" applyFill="1" applyBorder="1"/>
    <xf numFmtId="2" fontId="4" fillId="2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left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1" fontId="4" fillId="2" borderId="1" xfId="0" applyNumberFormat="1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8" fillId="2" borderId="0" xfId="0" applyFont="1" applyFill="1" applyAlignment="1">
      <alignment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0" fontId="7" fillId="2" borderId="0" xfId="0" applyFont="1" applyFill="1" applyAlignment="1">
      <alignment horizontal="left" wrapText="1"/>
    </xf>
    <xf numFmtId="0" fontId="0" fillId="2" borderId="0" xfId="0" applyFill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24"/>
  <sheetViews>
    <sheetView tabSelected="1" zoomScale="80" zoomScaleNormal="80" workbookViewId="0">
      <selection activeCell="F21" sqref="F21"/>
    </sheetView>
  </sheetViews>
  <sheetFormatPr defaultRowHeight="18.75" x14ac:dyDescent="0.3"/>
  <cols>
    <col min="1" max="1" width="6.140625" style="1" customWidth="1"/>
    <col min="2" max="2" width="18.5703125" style="1" customWidth="1"/>
    <col min="3" max="3" width="23.28515625" style="1" customWidth="1"/>
    <col min="4" max="4" width="9.5703125" style="1" customWidth="1"/>
    <col min="5" max="5" width="10" style="1" customWidth="1"/>
    <col min="6" max="6" width="9.5703125" style="1" customWidth="1"/>
    <col min="7" max="7" width="10" style="1" customWidth="1"/>
    <col min="8" max="9" width="12.5703125" style="1" customWidth="1"/>
    <col min="10" max="10" width="11.85546875" style="1" customWidth="1"/>
    <col min="11" max="11" width="10.5703125" style="1" customWidth="1"/>
    <col min="12" max="12" width="10.140625" style="1" customWidth="1"/>
    <col min="13" max="13" width="10.42578125" style="1" customWidth="1"/>
    <col min="14" max="14" width="44.85546875" style="1" customWidth="1"/>
    <col min="15" max="15" width="25.85546875" style="1" customWidth="1"/>
    <col min="16" max="16" width="20" style="1" customWidth="1"/>
    <col min="17" max="17" width="4.28515625" style="1" customWidth="1"/>
    <col min="18" max="16384" width="9.140625" style="1"/>
  </cols>
  <sheetData>
    <row r="1" spans="1:17" s="6" customFormat="1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76" t="s">
        <v>0</v>
      </c>
      <c r="P1" s="77"/>
      <c r="Q1" s="25"/>
    </row>
    <row r="2" spans="1:17" s="6" customFormat="1" ht="36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O2" s="78" t="s">
        <v>288</v>
      </c>
      <c r="P2" s="78"/>
      <c r="Q2" s="5"/>
    </row>
    <row r="3" spans="1:17" s="6" customFormat="1" ht="24.75" customHeigh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26" t="s">
        <v>13</v>
      </c>
      <c r="Q3" s="5"/>
    </row>
    <row r="4" spans="1:17" s="6" customFormat="1" ht="36.75" customHeight="1" x14ac:dyDescent="0.3">
      <c r="A4" s="11"/>
      <c r="B4" s="11"/>
      <c r="C4" s="79" t="s">
        <v>290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11"/>
      <c r="P4" s="5"/>
      <c r="Q4" s="5"/>
    </row>
    <row r="5" spans="1:17" s="6" customFormat="1" ht="5.25" customHeight="1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5"/>
      <c r="Q5" s="5"/>
    </row>
    <row r="6" spans="1:17" s="6" customFormat="1" ht="51" customHeight="1" x14ac:dyDescent="0.3">
      <c r="A6" s="80" t="s">
        <v>1</v>
      </c>
      <c r="B6" s="82" t="s">
        <v>2</v>
      </c>
      <c r="C6" s="83"/>
      <c r="D6" s="84"/>
      <c r="E6" s="82" t="s">
        <v>21</v>
      </c>
      <c r="F6" s="83"/>
      <c r="G6" s="84"/>
      <c r="H6" s="82" t="s">
        <v>22</v>
      </c>
      <c r="I6" s="83"/>
      <c r="J6" s="84"/>
      <c r="K6" s="82" t="s">
        <v>12</v>
      </c>
      <c r="L6" s="83"/>
      <c r="M6" s="84"/>
      <c r="N6" s="80" t="s">
        <v>3</v>
      </c>
      <c r="O6" s="80" t="s">
        <v>90</v>
      </c>
      <c r="P6" s="85" t="s">
        <v>25</v>
      </c>
      <c r="Q6" s="5"/>
    </row>
    <row r="7" spans="1:17" s="6" customFormat="1" ht="57" customHeight="1" x14ac:dyDescent="0.3">
      <c r="A7" s="81"/>
      <c r="B7" s="7" t="s">
        <v>4</v>
      </c>
      <c r="C7" s="7" t="s">
        <v>5</v>
      </c>
      <c r="D7" s="7" t="s">
        <v>24</v>
      </c>
      <c r="E7" s="7" t="s">
        <v>6</v>
      </c>
      <c r="F7" s="7" t="s">
        <v>7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6</v>
      </c>
      <c r="L7" s="7" t="s">
        <v>7</v>
      </c>
      <c r="M7" s="7" t="s">
        <v>8</v>
      </c>
      <c r="N7" s="81"/>
      <c r="O7" s="81"/>
      <c r="P7" s="86"/>
      <c r="Q7" s="5"/>
    </row>
    <row r="8" spans="1:17" s="6" customForma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2">
        <v>12</v>
      </c>
      <c r="M8" s="2">
        <v>13</v>
      </c>
      <c r="N8" s="2">
        <v>14</v>
      </c>
      <c r="O8" s="2">
        <v>15</v>
      </c>
      <c r="P8" s="8"/>
      <c r="Q8" s="5"/>
    </row>
    <row r="9" spans="1:17" s="6" customFormat="1" x14ac:dyDescent="0.3">
      <c r="A9" s="87" t="s">
        <v>161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5"/>
    </row>
    <row r="10" spans="1:17" s="6" customFormat="1" x14ac:dyDescent="0.3">
      <c r="A10" s="88" t="s">
        <v>158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90"/>
      <c r="Q10" s="5"/>
    </row>
    <row r="11" spans="1:17" s="6" customFormat="1" x14ac:dyDescent="0.3">
      <c r="A11" s="73" t="s">
        <v>147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5"/>
      <c r="Q11" s="5"/>
    </row>
    <row r="12" spans="1:17" s="6" customFormat="1" x14ac:dyDescent="0.3">
      <c r="A12" s="7">
        <v>1</v>
      </c>
      <c r="B12" s="2" t="s">
        <v>34</v>
      </c>
      <c r="C12" s="2" t="s">
        <v>41</v>
      </c>
      <c r="D12" s="2" t="s">
        <v>42</v>
      </c>
      <c r="E12" s="2">
        <f>F12+G12</f>
        <v>0</v>
      </c>
      <c r="F12" s="2">
        <v>0</v>
      </c>
      <c r="G12" s="2">
        <v>0</v>
      </c>
      <c r="H12" s="2">
        <f>I12+J12</f>
        <v>0</v>
      </c>
      <c r="I12" s="2">
        <v>0</v>
      </c>
      <c r="J12" s="2">
        <v>0</v>
      </c>
      <c r="K12" s="2">
        <f>L12+M12</f>
        <v>0</v>
      </c>
      <c r="L12" s="2">
        <v>0</v>
      </c>
      <c r="M12" s="2">
        <v>0</v>
      </c>
      <c r="N12" s="2" t="s">
        <v>254</v>
      </c>
      <c r="O12" s="2" t="s">
        <v>148</v>
      </c>
      <c r="P12" s="47" t="s">
        <v>285</v>
      </c>
      <c r="Q12" s="5"/>
    </row>
    <row r="13" spans="1:17" s="6" customFormat="1" x14ac:dyDescent="0.3">
      <c r="A13" s="7">
        <v>2</v>
      </c>
      <c r="B13" s="2" t="s">
        <v>34</v>
      </c>
      <c r="C13" s="2" t="s">
        <v>14</v>
      </c>
      <c r="D13" s="53">
        <v>2</v>
      </c>
      <c r="E13" s="2">
        <f>F13+G13</f>
        <v>0</v>
      </c>
      <c r="F13" s="2">
        <v>0</v>
      </c>
      <c r="G13" s="2">
        <v>0</v>
      </c>
      <c r="H13" s="2">
        <f>I13+J13</f>
        <v>0</v>
      </c>
      <c r="I13" s="2">
        <v>0</v>
      </c>
      <c r="J13" s="2">
        <v>0</v>
      </c>
      <c r="K13" s="2">
        <f>L13+M13</f>
        <v>0</v>
      </c>
      <c r="L13" s="2">
        <v>0</v>
      </c>
      <c r="M13" s="2">
        <v>0</v>
      </c>
      <c r="N13" s="2" t="s">
        <v>255</v>
      </c>
      <c r="O13" s="2" t="s">
        <v>148</v>
      </c>
      <c r="P13" s="47" t="s">
        <v>164</v>
      </c>
      <c r="Q13" s="5"/>
    </row>
    <row r="14" spans="1:17" s="6" customFormat="1" ht="37.5" x14ac:dyDescent="0.3">
      <c r="A14" s="7">
        <v>3</v>
      </c>
      <c r="B14" s="2" t="s">
        <v>31</v>
      </c>
      <c r="C14" s="2" t="s">
        <v>48</v>
      </c>
      <c r="D14" s="2">
        <v>6</v>
      </c>
      <c r="E14" s="2">
        <v>0</v>
      </c>
      <c r="F14" s="2">
        <v>0</v>
      </c>
      <c r="G14" s="13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13">
        <v>0</v>
      </c>
      <c r="N14" s="2" t="s">
        <v>262</v>
      </c>
      <c r="O14" s="2" t="s">
        <v>148</v>
      </c>
      <c r="P14" s="47" t="s">
        <v>164</v>
      </c>
      <c r="Q14" s="5"/>
    </row>
    <row r="15" spans="1:17" s="6" customFormat="1" ht="37.5" x14ac:dyDescent="0.3">
      <c r="A15" s="7">
        <v>4</v>
      </c>
      <c r="B15" s="7" t="s">
        <v>30</v>
      </c>
      <c r="C15" s="7" t="s">
        <v>28</v>
      </c>
      <c r="D15" s="17">
        <v>63</v>
      </c>
      <c r="E15" s="7">
        <f>F15+G15</f>
        <v>0</v>
      </c>
      <c r="F15" s="17">
        <v>0</v>
      </c>
      <c r="G15" s="17">
        <v>0</v>
      </c>
      <c r="H15" s="17">
        <f>I15+J15</f>
        <v>0</v>
      </c>
      <c r="I15" s="17">
        <v>0</v>
      </c>
      <c r="J15" s="17">
        <v>0</v>
      </c>
      <c r="K15" s="7">
        <f>L15+M15</f>
        <v>0</v>
      </c>
      <c r="L15" s="17">
        <v>0</v>
      </c>
      <c r="M15" s="17">
        <v>0</v>
      </c>
      <c r="N15" s="7" t="s">
        <v>125</v>
      </c>
      <c r="O15" s="2" t="s">
        <v>148</v>
      </c>
      <c r="P15" s="47" t="s">
        <v>285</v>
      </c>
      <c r="Q15" s="5"/>
    </row>
    <row r="16" spans="1:17" s="6" customFormat="1" ht="37.5" x14ac:dyDescent="0.3">
      <c r="A16" s="7">
        <v>5</v>
      </c>
      <c r="B16" s="7" t="s">
        <v>30</v>
      </c>
      <c r="C16" s="7" t="s">
        <v>54</v>
      </c>
      <c r="D16" s="17">
        <v>38</v>
      </c>
      <c r="E16" s="7">
        <f>G16+F16</f>
        <v>0</v>
      </c>
      <c r="F16" s="17">
        <v>0</v>
      </c>
      <c r="G16" s="17">
        <v>0</v>
      </c>
      <c r="H16" s="17">
        <f t="shared" ref="H16:H20" si="0">J16+I16</f>
        <v>0</v>
      </c>
      <c r="I16" s="17">
        <v>0</v>
      </c>
      <c r="J16" s="17">
        <v>0</v>
      </c>
      <c r="K16" s="7">
        <f t="shared" ref="K16:K28" si="1">L16+M16</f>
        <v>0</v>
      </c>
      <c r="L16" s="17">
        <v>0</v>
      </c>
      <c r="M16" s="17">
        <v>0</v>
      </c>
      <c r="N16" s="7" t="s">
        <v>125</v>
      </c>
      <c r="O16" s="2" t="s">
        <v>148</v>
      </c>
      <c r="P16" s="47" t="s">
        <v>285</v>
      </c>
      <c r="Q16" s="5"/>
    </row>
    <row r="17" spans="1:17" s="6" customFormat="1" ht="37.5" x14ac:dyDescent="0.3">
      <c r="A17" s="7">
        <v>6</v>
      </c>
      <c r="B17" s="7" t="s">
        <v>30</v>
      </c>
      <c r="C17" s="7" t="s">
        <v>55</v>
      </c>
      <c r="D17" s="17">
        <v>16</v>
      </c>
      <c r="E17" s="7">
        <f>G17+F17</f>
        <v>0</v>
      </c>
      <c r="F17" s="17">
        <v>0</v>
      </c>
      <c r="G17" s="17">
        <v>0</v>
      </c>
      <c r="H17" s="17">
        <f t="shared" si="0"/>
        <v>0</v>
      </c>
      <c r="I17" s="17">
        <v>0</v>
      </c>
      <c r="J17" s="17">
        <v>0</v>
      </c>
      <c r="K17" s="2">
        <f t="shared" si="1"/>
        <v>0</v>
      </c>
      <c r="L17" s="17">
        <v>0</v>
      </c>
      <c r="M17" s="17">
        <v>0</v>
      </c>
      <c r="N17" s="7" t="s">
        <v>125</v>
      </c>
      <c r="O17" s="2" t="s">
        <v>148</v>
      </c>
      <c r="P17" s="47" t="s">
        <v>285</v>
      </c>
      <c r="Q17" s="5"/>
    </row>
    <row r="18" spans="1:17" s="6" customFormat="1" ht="37.5" x14ac:dyDescent="0.3">
      <c r="A18" s="7">
        <v>7</v>
      </c>
      <c r="B18" s="7" t="s">
        <v>30</v>
      </c>
      <c r="C18" s="7" t="s">
        <v>56</v>
      </c>
      <c r="D18" s="17">
        <v>62</v>
      </c>
      <c r="E18" s="7">
        <f>G18+F18</f>
        <v>0</v>
      </c>
      <c r="F18" s="17">
        <v>0</v>
      </c>
      <c r="G18" s="17">
        <v>0</v>
      </c>
      <c r="H18" s="17">
        <f t="shared" si="0"/>
        <v>0</v>
      </c>
      <c r="I18" s="17">
        <v>0</v>
      </c>
      <c r="J18" s="17">
        <v>0</v>
      </c>
      <c r="K18" s="2">
        <f t="shared" si="1"/>
        <v>0</v>
      </c>
      <c r="L18" s="17">
        <v>0</v>
      </c>
      <c r="M18" s="17">
        <v>0</v>
      </c>
      <c r="N18" s="7" t="s">
        <v>125</v>
      </c>
      <c r="O18" s="2" t="s">
        <v>148</v>
      </c>
      <c r="P18" s="47" t="s">
        <v>287</v>
      </c>
      <c r="Q18" s="5"/>
    </row>
    <row r="19" spans="1:17" s="6" customFormat="1" ht="37.5" x14ac:dyDescent="0.3">
      <c r="A19" s="7">
        <v>8</v>
      </c>
      <c r="B19" s="7" t="s">
        <v>51</v>
      </c>
      <c r="C19" s="7" t="s">
        <v>37</v>
      </c>
      <c r="D19" s="17">
        <v>21</v>
      </c>
      <c r="E19" s="7">
        <f>G19+F19</f>
        <v>0</v>
      </c>
      <c r="F19" s="17">
        <v>0</v>
      </c>
      <c r="G19" s="17">
        <v>0</v>
      </c>
      <c r="H19" s="17">
        <f t="shared" si="0"/>
        <v>0</v>
      </c>
      <c r="I19" s="17">
        <v>0</v>
      </c>
      <c r="J19" s="17">
        <v>0</v>
      </c>
      <c r="K19" s="7">
        <f t="shared" si="1"/>
        <v>0</v>
      </c>
      <c r="L19" s="17">
        <v>0</v>
      </c>
      <c r="M19" s="17">
        <v>0</v>
      </c>
      <c r="N19" s="7" t="s">
        <v>126</v>
      </c>
      <c r="O19" s="2" t="s">
        <v>148</v>
      </c>
      <c r="P19" s="47" t="s">
        <v>164</v>
      </c>
      <c r="Q19" s="5"/>
    </row>
    <row r="20" spans="1:17" s="6" customFormat="1" ht="37.5" x14ac:dyDescent="0.3">
      <c r="A20" s="7">
        <v>9</v>
      </c>
      <c r="B20" s="7" t="s">
        <v>31</v>
      </c>
      <c r="C20" s="7" t="s">
        <v>47</v>
      </c>
      <c r="D20" s="7">
        <v>7</v>
      </c>
      <c r="E20" s="7">
        <f>G20+F20</f>
        <v>0</v>
      </c>
      <c r="F20" s="17">
        <v>0</v>
      </c>
      <c r="G20" s="17">
        <v>0</v>
      </c>
      <c r="H20" s="17">
        <f t="shared" si="0"/>
        <v>0</v>
      </c>
      <c r="I20" s="17">
        <v>0</v>
      </c>
      <c r="J20" s="17">
        <v>0</v>
      </c>
      <c r="K20" s="7">
        <f t="shared" si="1"/>
        <v>0</v>
      </c>
      <c r="L20" s="17">
        <v>0</v>
      </c>
      <c r="M20" s="17">
        <v>0</v>
      </c>
      <c r="N20" s="2" t="s">
        <v>135</v>
      </c>
      <c r="O20" s="2" t="s">
        <v>148</v>
      </c>
      <c r="P20" s="47" t="s">
        <v>164</v>
      </c>
      <c r="Q20" s="5"/>
    </row>
    <row r="21" spans="1:17" s="6" customFormat="1" x14ac:dyDescent="0.3">
      <c r="A21" s="7">
        <v>10</v>
      </c>
      <c r="B21" s="7" t="s">
        <v>66</v>
      </c>
      <c r="C21" s="7" t="s">
        <v>68</v>
      </c>
      <c r="D21" s="69">
        <v>9</v>
      </c>
      <c r="E21" s="7">
        <f>F21+G21</f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f t="shared" si="1"/>
        <v>0</v>
      </c>
      <c r="L21" s="7">
        <v>0</v>
      </c>
      <c r="M21" s="7">
        <v>0</v>
      </c>
      <c r="N21" s="2" t="s">
        <v>258</v>
      </c>
      <c r="O21" s="2" t="s">
        <v>148</v>
      </c>
      <c r="P21" s="47" t="s">
        <v>164</v>
      </c>
      <c r="Q21" s="5"/>
    </row>
    <row r="22" spans="1:17" s="6" customFormat="1" x14ac:dyDescent="0.3">
      <c r="A22" s="7">
        <v>11</v>
      </c>
      <c r="B22" s="2" t="s">
        <v>66</v>
      </c>
      <c r="C22" s="2" t="s">
        <v>81</v>
      </c>
      <c r="D22" s="2">
        <v>19</v>
      </c>
      <c r="E22" s="7">
        <f>F22+G22</f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f t="shared" si="1"/>
        <v>0</v>
      </c>
      <c r="L22" s="7">
        <v>0</v>
      </c>
      <c r="M22" s="7">
        <v>0</v>
      </c>
      <c r="N22" s="2" t="s">
        <v>259</v>
      </c>
      <c r="O22" s="2" t="s">
        <v>148</v>
      </c>
      <c r="P22" s="47" t="s">
        <v>164</v>
      </c>
      <c r="Q22" s="5"/>
    </row>
    <row r="23" spans="1:17" s="21" customFormat="1" ht="37.5" x14ac:dyDescent="0.25">
      <c r="A23" s="7">
        <v>12</v>
      </c>
      <c r="B23" s="17" t="s">
        <v>30</v>
      </c>
      <c r="C23" s="17" t="s">
        <v>59</v>
      </c>
      <c r="D23" s="17">
        <v>8</v>
      </c>
      <c r="E23" s="7">
        <v>0</v>
      </c>
      <c r="F23" s="17">
        <v>0</v>
      </c>
      <c r="G23" s="17">
        <v>0</v>
      </c>
      <c r="H23" s="17">
        <f>J23+I23</f>
        <v>0</v>
      </c>
      <c r="I23" s="17">
        <v>0</v>
      </c>
      <c r="J23" s="17">
        <v>0</v>
      </c>
      <c r="K23" s="7">
        <f t="shared" si="1"/>
        <v>0</v>
      </c>
      <c r="L23" s="17">
        <v>0</v>
      </c>
      <c r="M23" s="17">
        <v>0</v>
      </c>
      <c r="N23" s="17" t="s">
        <v>128</v>
      </c>
      <c r="O23" s="7" t="s">
        <v>148</v>
      </c>
      <c r="P23" s="47" t="s">
        <v>285</v>
      </c>
      <c r="Q23" s="49"/>
    </row>
    <row r="24" spans="1:17" s="21" customFormat="1" ht="37.5" x14ac:dyDescent="0.25">
      <c r="A24" s="7">
        <v>13</v>
      </c>
      <c r="B24" s="7" t="s">
        <v>31</v>
      </c>
      <c r="C24" s="17" t="s">
        <v>39</v>
      </c>
      <c r="D24" s="17">
        <v>26</v>
      </c>
      <c r="E24" s="7">
        <f t="shared" ref="E24:E27" si="2">F24+G24</f>
        <v>0</v>
      </c>
      <c r="F24" s="17">
        <v>0</v>
      </c>
      <c r="G24" s="17">
        <v>0</v>
      </c>
      <c r="H24" s="17">
        <f>J24+I24</f>
        <v>0</v>
      </c>
      <c r="I24" s="17">
        <v>0</v>
      </c>
      <c r="J24" s="17">
        <v>0</v>
      </c>
      <c r="K24" s="7">
        <f t="shared" si="1"/>
        <v>0</v>
      </c>
      <c r="L24" s="17">
        <v>0</v>
      </c>
      <c r="M24" s="17">
        <v>0</v>
      </c>
      <c r="N24" s="7" t="s">
        <v>261</v>
      </c>
      <c r="O24" s="7" t="s">
        <v>148</v>
      </c>
      <c r="P24" s="48" t="s">
        <v>164</v>
      </c>
      <c r="Q24" s="49"/>
    </row>
    <row r="25" spans="1:17" s="6" customFormat="1" x14ac:dyDescent="0.3">
      <c r="A25" s="7">
        <v>14</v>
      </c>
      <c r="B25" s="2" t="s">
        <v>66</v>
      </c>
      <c r="C25" s="2" t="s">
        <v>67</v>
      </c>
      <c r="D25" s="53" t="s">
        <v>70</v>
      </c>
      <c r="E25" s="2">
        <f t="shared" si="2"/>
        <v>0</v>
      </c>
      <c r="F25" s="2">
        <v>0</v>
      </c>
      <c r="G25" s="2">
        <v>0</v>
      </c>
      <c r="H25" s="2">
        <f>I25+J25</f>
        <v>0</v>
      </c>
      <c r="I25" s="2">
        <v>0</v>
      </c>
      <c r="J25" s="2">
        <v>0</v>
      </c>
      <c r="K25" s="2">
        <f t="shared" si="1"/>
        <v>0</v>
      </c>
      <c r="L25" s="2">
        <v>0</v>
      </c>
      <c r="M25" s="2">
        <v>0</v>
      </c>
      <c r="N25" s="2" t="s">
        <v>256</v>
      </c>
      <c r="O25" s="2" t="s">
        <v>148</v>
      </c>
      <c r="P25" s="48" t="s">
        <v>164</v>
      </c>
      <c r="Q25" s="5"/>
    </row>
    <row r="26" spans="1:17" s="6" customFormat="1" x14ac:dyDescent="0.3">
      <c r="A26" s="7">
        <v>15</v>
      </c>
      <c r="B26" s="2" t="s">
        <v>66</v>
      </c>
      <c r="C26" s="2" t="s">
        <v>67</v>
      </c>
      <c r="D26" s="53">
        <v>2</v>
      </c>
      <c r="E26" s="2">
        <f t="shared" si="2"/>
        <v>0</v>
      </c>
      <c r="F26" s="2">
        <v>0</v>
      </c>
      <c r="G26" s="2">
        <v>0</v>
      </c>
      <c r="H26" s="2">
        <f>I26+J26</f>
        <v>0</v>
      </c>
      <c r="I26" s="2">
        <v>0</v>
      </c>
      <c r="J26" s="2">
        <v>0</v>
      </c>
      <c r="K26" s="2">
        <f t="shared" si="1"/>
        <v>0</v>
      </c>
      <c r="L26" s="2">
        <v>0</v>
      </c>
      <c r="M26" s="2">
        <v>0</v>
      </c>
      <c r="N26" s="2" t="s">
        <v>257</v>
      </c>
      <c r="O26" s="2" t="s">
        <v>148</v>
      </c>
      <c r="P26" s="47" t="s">
        <v>164</v>
      </c>
      <c r="Q26" s="5"/>
    </row>
    <row r="27" spans="1:17" s="6" customFormat="1" ht="37.5" x14ac:dyDescent="0.3">
      <c r="A27" s="7">
        <v>16</v>
      </c>
      <c r="B27" s="2" t="s">
        <v>31</v>
      </c>
      <c r="C27" s="13" t="s">
        <v>58</v>
      </c>
      <c r="D27" s="17">
        <v>2</v>
      </c>
      <c r="E27" s="7">
        <f t="shared" si="2"/>
        <v>0</v>
      </c>
      <c r="F27" s="17">
        <v>0</v>
      </c>
      <c r="G27" s="17">
        <v>0</v>
      </c>
      <c r="H27" s="7">
        <f>I27+J27</f>
        <v>0</v>
      </c>
      <c r="I27" s="17">
        <v>0</v>
      </c>
      <c r="J27" s="17">
        <v>0</v>
      </c>
      <c r="K27" s="7">
        <f t="shared" si="1"/>
        <v>0</v>
      </c>
      <c r="L27" s="17">
        <v>0</v>
      </c>
      <c r="M27" s="17">
        <v>0</v>
      </c>
      <c r="N27" s="2" t="s">
        <v>260</v>
      </c>
      <c r="O27" s="2" t="s">
        <v>148</v>
      </c>
      <c r="P27" s="47" t="s">
        <v>164</v>
      </c>
      <c r="Q27" s="5"/>
    </row>
    <row r="28" spans="1:17" s="6" customFormat="1" ht="37.5" x14ac:dyDescent="0.3">
      <c r="A28" s="7">
        <v>17</v>
      </c>
      <c r="B28" s="17" t="s">
        <v>30</v>
      </c>
      <c r="C28" s="17" t="s">
        <v>61</v>
      </c>
      <c r="D28" s="17">
        <v>15</v>
      </c>
      <c r="E28" s="7">
        <f>G28+F28</f>
        <v>0</v>
      </c>
      <c r="F28" s="17">
        <v>0</v>
      </c>
      <c r="G28" s="17">
        <v>0</v>
      </c>
      <c r="H28" s="17">
        <f>J28+I28</f>
        <v>0</v>
      </c>
      <c r="I28" s="17">
        <v>0</v>
      </c>
      <c r="J28" s="17">
        <v>0</v>
      </c>
      <c r="K28" s="7">
        <f t="shared" si="1"/>
        <v>0</v>
      </c>
      <c r="L28" s="17">
        <v>0</v>
      </c>
      <c r="M28" s="17">
        <v>0</v>
      </c>
      <c r="N28" s="13" t="s">
        <v>115</v>
      </c>
      <c r="O28" s="2" t="s">
        <v>148</v>
      </c>
      <c r="P28" s="51" t="s">
        <v>287</v>
      </c>
      <c r="Q28" s="5"/>
    </row>
    <row r="29" spans="1:17" s="6" customFormat="1" ht="37.5" x14ac:dyDescent="0.3">
      <c r="A29" s="7">
        <v>18</v>
      </c>
      <c r="B29" s="17" t="s">
        <v>30</v>
      </c>
      <c r="C29" s="7" t="s">
        <v>56</v>
      </c>
      <c r="D29" s="7">
        <v>61</v>
      </c>
      <c r="E29" s="7">
        <f>G29+F29</f>
        <v>0</v>
      </c>
      <c r="F29" s="17">
        <v>0</v>
      </c>
      <c r="G29" s="17">
        <v>0</v>
      </c>
      <c r="H29" s="17">
        <f>J29+I29</f>
        <v>0</v>
      </c>
      <c r="I29" s="17">
        <v>0</v>
      </c>
      <c r="J29" s="17">
        <v>0</v>
      </c>
      <c r="K29" s="7">
        <f>L29+M29</f>
        <v>0</v>
      </c>
      <c r="L29" s="17">
        <v>0</v>
      </c>
      <c r="M29" s="17">
        <v>0</v>
      </c>
      <c r="N29" s="17" t="s">
        <v>115</v>
      </c>
      <c r="O29" s="7" t="s">
        <v>148</v>
      </c>
      <c r="P29" s="51"/>
      <c r="Q29" s="5"/>
    </row>
    <row r="30" spans="1:17" s="10" customFormat="1" x14ac:dyDescent="0.3">
      <c r="A30" s="55"/>
      <c r="B30" s="73" t="s">
        <v>175</v>
      </c>
      <c r="C30" s="74"/>
      <c r="D30" s="75"/>
      <c r="E30" s="72">
        <f>SUM(E12:E29)</f>
        <v>0</v>
      </c>
      <c r="F30" s="72">
        <f t="shared" ref="F30:M30" si="3">SUM(F12:F29)</f>
        <v>0</v>
      </c>
      <c r="G30" s="72">
        <f t="shared" si="3"/>
        <v>0</v>
      </c>
      <c r="H30" s="72">
        <f t="shared" si="3"/>
        <v>0</v>
      </c>
      <c r="I30" s="72">
        <f t="shared" si="3"/>
        <v>0</v>
      </c>
      <c r="J30" s="72">
        <f t="shared" si="3"/>
        <v>0</v>
      </c>
      <c r="K30" s="72">
        <f t="shared" si="3"/>
        <v>0</v>
      </c>
      <c r="L30" s="72">
        <f t="shared" si="3"/>
        <v>0</v>
      </c>
      <c r="M30" s="72">
        <f t="shared" si="3"/>
        <v>0</v>
      </c>
      <c r="N30" s="72"/>
      <c r="O30" s="72"/>
      <c r="P30" s="44"/>
      <c r="Q30" s="9"/>
    </row>
    <row r="31" spans="1:17" s="6" customFormat="1" x14ac:dyDescent="0.3">
      <c r="A31" s="73" t="s">
        <v>149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5"/>
      <c r="Q31" s="5"/>
    </row>
    <row r="32" spans="1:17" s="6" customFormat="1" ht="37.5" x14ac:dyDescent="0.3">
      <c r="A32" s="7">
        <v>19</v>
      </c>
      <c r="B32" s="7" t="s">
        <v>31</v>
      </c>
      <c r="C32" s="7" t="s">
        <v>57</v>
      </c>
      <c r="D32" s="7">
        <v>2</v>
      </c>
      <c r="E32" s="7">
        <f>F32+G32</f>
        <v>1</v>
      </c>
      <c r="F32" s="7">
        <v>0</v>
      </c>
      <c r="G32" s="7">
        <v>1</v>
      </c>
      <c r="H32" s="17">
        <f t="shared" ref="H32" si="4">J32+I32</f>
        <v>67.2</v>
      </c>
      <c r="I32" s="7">
        <v>67.2</v>
      </c>
      <c r="J32" s="7">
        <v>0</v>
      </c>
      <c r="K32" s="7">
        <f t="shared" ref="K32:K40" si="5">L32+M32</f>
        <v>1</v>
      </c>
      <c r="L32" s="7">
        <v>1</v>
      </c>
      <c r="M32" s="7">
        <v>0</v>
      </c>
      <c r="N32" s="2" t="s">
        <v>247</v>
      </c>
      <c r="O32" s="2" t="s">
        <v>150</v>
      </c>
      <c r="P32" s="8"/>
      <c r="Q32" s="5"/>
    </row>
    <row r="33" spans="1:17" s="21" customFormat="1" ht="37.5" x14ac:dyDescent="0.25">
      <c r="A33" s="7">
        <v>20</v>
      </c>
      <c r="B33" s="7" t="s">
        <v>31</v>
      </c>
      <c r="C33" s="7" t="s">
        <v>37</v>
      </c>
      <c r="D33" s="7">
        <v>8</v>
      </c>
      <c r="E33" s="7">
        <f>F33+G33</f>
        <v>0</v>
      </c>
      <c r="F33" s="7">
        <v>0</v>
      </c>
      <c r="G33" s="7">
        <v>0</v>
      </c>
      <c r="H33" s="7">
        <f>I33+J33</f>
        <v>0</v>
      </c>
      <c r="I33" s="7">
        <v>0</v>
      </c>
      <c r="J33" s="7">
        <v>0</v>
      </c>
      <c r="K33" s="7">
        <f t="shared" si="5"/>
        <v>0</v>
      </c>
      <c r="L33" s="7">
        <v>0</v>
      </c>
      <c r="M33" s="7">
        <v>0</v>
      </c>
      <c r="N33" s="7" t="s">
        <v>248</v>
      </c>
      <c r="O33" s="7" t="s">
        <v>150</v>
      </c>
      <c r="P33" s="48" t="s">
        <v>164</v>
      </c>
      <c r="Q33" s="49"/>
    </row>
    <row r="34" spans="1:17" s="6" customFormat="1" ht="37.5" x14ac:dyDescent="0.3">
      <c r="A34" s="7">
        <v>21</v>
      </c>
      <c r="B34" s="2" t="s">
        <v>31</v>
      </c>
      <c r="C34" s="13" t="s">
        <v>38</v>
      </c>
      <c r="D34" s="17">
        <v>30</v>
      </c>
      <c r="E34" s="7">
        <v>0</v>
      </c>
      <c r="F34" s="17">
        <v>0</v>
      </c>
      <c r="G34" s="17">
        <v>0</v>
      </c>
      <c r="H34" s="7">
        <f>I34+J34</f>
        <v>0</v>
      </c>
      <c r="I34" s="17">
        <v>0</v>
      </c>
      <c r="J34" s="17">
        <v>0</v>
      </c>
      <c r="K34" s="7">
        <f t="shared" si="5"/>
        <v>0</v>
      </c>
      <c r="L34" s="17">
        <v>0</v>
      </c>
      <c r="M34" s="17">
        <v>0</v>
      </c>
      <c r="N34" s="2" t="s">
        <v>249</v>
      </c>
      <c r="O34" s="2" t="s">
        <v>150</v>
      </c>
      <c r="P34" s="48" t="s">
        <v>164</v>
      </c>
      <c r="Q34" s="5"/>
    </row>
    <row r="35" spans="1:17" s="6" customFormat="1" ht="37.5" x14ac:dyDescent="0.3">
      <c r="A35" s="7">
        <v>22</v>
      </c>
      <c r="B35" s="17" t="s">
        <v>30</v>
      </c>
      <c r="C35" s="17" t="s">
        <v>44</v>
      </c>
      <c r="D35" s="17">
        <v>9</v>
      </c>
      <c r="E35" s="7">
        <f t="shared" ref="E35:E55" si="6">G35+F35</f>
        <v>0</v>
      </c>
      <c r="F35" s="17">
        <v>0</v>
      </c>
      <c r="G35" s="17">
        <v>0</v>
      </c>
      <c r="H35" s="17">
        <f t="shared" ref="H35:H40" si="7">J35+I35</f>
        <v>0</v>
      </c>
      <c r="I35" s="17">
        <v>0</v>
      </c>
      <c r="J35" s="17">
        <v>0</v>
      </c>
      <c r="K35" s="7">
        <f t="shared" si="5"/>
        <v>0</v>
      </c>
      <c r="L35" s="17">
        <v>0</v>
      </c>
      <c r="M35" s="17">
        <v>0</v>
      </c>
      <c r="N35" s="13" t="s">
        <v>115</v>
      </c>
      <c r="O35" s="2" t="s">
        <v>150</v>
      </c>
      <c r="P35" s="48" t="s">
        <v>164</v>
      </c>
      <c r="Q35" s="5"/>
    </row>
    <row r="36" spans="1:17" s="6" customFormat="1" ht="37.5" x14ac:dyDescent="0.3">
      <c r="A36" s="7">
        <v>23</v>
      </c>
      <c r="B36" s="2" t="s">
        <v>30</v>
      </c>
      <c r="C36" s="17" t="s">
        <v>44</v>
      </c>
      <c r="D36" s="17">
        <v>15</v>
      </c>
      <c r="E36" s="7">
        <f t="shared" si="6"/>
        <v>0</v>
      </c>
      <c r="F36" s="17">
        <v>0</v>
      </c>
      <c r="G36" s="17">
        <v>0</v>
      </c>
      <c r="H36" s="17">
        <f t="shared" si="7"/>
        <v>0</v>
      </c>
      <c r="I36" s="17">
        <v>0</v>
      </c>
      <c r="J36" s="17">
        <v>0</v>
      </c>
      <c r="K36" s="7">
        <f t="shared" si="5"/>
        <v>0</v>
      </c>
      <c r="L36" s="17">
        <v>0</v>
      </c>
      <c r="M36" s="17">
        <v>0</v>
      </c>
      <c r="N36" s="13" t="s">
        <v>115</v>
      </c>
      <c r="O36" s="2" t="s">
        <v>150</v>
      </c>
      <c r="P36" s="48" t="s">
        <v>164</v>
      </c>
      <c r="Q36" s="5"/>
    </row>
    <row r="37" spans="1:17" s="6" customFormat="1" ht="37.5" x14ac:dyDescent="0.3">
      <c r="A37" s="7">
        <v>24</v>
      </c>
      <c r="B37" s="17" t="s">
        <v>30</v>
      </c>
      <c r="C37" s="7" t="s">
        <v>56</v>
      </c>
      <c r="D37" s="7">
        <v>61</v>
      </c>
      <c r="E37" s="7">
        <f t="shared" si="6"/>
        <v>4</v>
      </c>
      <c r="F37" s="17">
        <v>1</v>
      </c>
      <c r="G37" s="17">
        <v>3</v>
      </c>
      <c r="H37" s="17">
        <f t="shared" si="7"/>
        <v>156.5</v>
      </c>
      <c r="I37" s="17">
        <v>39.1</v>
      </c>
      <c r="J37" s="17">
        <v>117.4</v>
      </c>
      <c r="K37" s="7">
        <f t="shared" si="5"/>
        <v>5</v>
      </c>
      <c r="L37" s="17">
        <v>1</v>
      </c>
      <c r="M37" s="17">
        <v>4</v>
      </c>
      <c r="N37" s="17" t="s">
        <v>115</v>
      </c>
      <c r="O37" s="7" t="s">
        <v>150</v>
      </c>
      <c r="P37" s="8"/>
      <c r="Q37" s="5"/>
    </row>
    <row r="38" spans="1:17" s="6" customFormat="1" ht="37.5" x14ac:dyDescent="0.3">
      <c r="A38" s="7">
        <v>25</v>
      </c>
      <c r="B38" s="17" t="s">
        <v>30</v>
      </c>
      <c r="C38" s="7" t="s">
        <v>56</v>
      </c>
      <c r="D38" s="7" t="s">
        <v>62</v>
      </c>
      <c r="E38" s="7">
        <f t="shared" si="6"/>
        <v>3</v>
      </c>
      <c r="F38" s="17">
        <v>2</v>
      </c>
      <c r="G38" s="17">
        <v>1</v>
      </c>
      <c r="H38" s="17">
        <f t="shared" si="7"/>
        <v>135.1</v>
      </c>
      <c r="I38" s="17">
        <v>101</v>
      </c>
      <c r="J38" s="17">
        <v>34.1</v>
      </c>
      <c r="K38" s="7">
        <f t="shared" si="5"/>
        <v>6</v>
      </c>
      <c r="L38" s="17">
        <v>5</v>
      </c>
      <c r="M38" s="17">
        <v>1</v>
      </c>
      <c r="N38" s="17" t="s">
        <v>115</v>
      </c>
      <c r="O38" s="7" t="s">
        <v>150</v>
      </c>
      <c r="P38" s="8"/>
      <c r="Q38" s="5"/>
    </row>
    <row r="39" spans="1:17" s="6" customFormat="1" ht="37.5" x14ac:dyDescent="0.3">
      <c r="A39" s="7">
        <v>26</v>
      </c>
      <c r="B39" s="7" t="s">
        <v>30</v>
      </c>
      <c r="C39" s="17" t="s">
        <v>60</v>
      </c>
      <c r="D39" s="17">
        <v>10</v>
      </c>
      <c r="E39" s="7">
        <f t="shared" si="6"/>
        <v>2</v>
      </c>
      <c r="F39" s="17">
        <v>1</v>
      </c>
      <c r="G39" s="17">
        <v>1</v>
      </c>
      <c r="H39" s="17">
        <f t="shared" si="7"/>
        <v>81.3</v>
      </c>
      <c r="I39" s="17">
        <v>39.5</v>
      </c>
      <c r="J39" s="17">
        <v>41.8</v>
      </c>
      <c r="K39" s="7">
        <f t="shared" si="5"/>
        <v>10</v>
      </c>
      <c r="L39" s="17">
        <v>7</v>
      </c>
      <c r="M39" s="17">
        <v>3</v>
      </c>
      <c r="N39" s="17" t="s">
        <v>115</v>
      </c>
      <c r="O39" s="7" t="s">
        <v>150</v>
      </c>
      <c r="P39" s="8"/>
      <c r="Q39" s="5"/>
    </row>
    <row r="40" spans="1:17" s="6" customFormat="1" ht="37.5" x14ac:dyDescent="0.3">
      <c r="A40" s="7">
        <v>27</v>
      </c>
      <c r="B40" s="7" t="s">
        <v>30</v>
      </c>
      <c r="C40" s="7" t="s">
        <v>27</v>
      </c>
      <c r="D40" s="7">
        <v>21</v>
      </c>
      <c r="E40" s="7">
        <f t="shared" si="6"/>
        <v>1</v>
      </c>
      <c r="F40" s="17">
        <v>0</v>
      </c>
      <c r="G40" s="17">
        <v>1</v>
      </c>
      <c r="H40" s="17">
        <f t="shared" si="7"/>
        <v>65.7</v>
      </c>
      <c r="I40" s="17">
        <v>0</v>
      </c>
      <c r="J40" s="17">
        <v>65.7</v>
      </c>
      <c r="K40" s="7">
        <f t="shared" si="5"/>
        <v>2</v>
      </c>
      <c r="L40" s="17">
        <v>0</v>
      </c>
      <c r="M40" s="17">
        <v>2</v>
      </c>
      <c r="N40" s="17" t="s">
        <v>115</v>
      </c>
      <c r="O40" s="7" t="s">
        <v>150</v>
      </c>
      <c r="P40" s="8"/>
      <c r="Q40" s="5"/>
    </row>
    <row r="41" spans="1:17" s="6" customFormat="1" ht="37.5" x14ac:dyDescent="0.3">
      <c r="A41" s="7">
        <v>28</v>
      </c>
      <c r="B41" s="17" t="s">
        <v>30</v>
      </c>
      <c r="C41" s="7" t="s">
        <v>28</v>
      </c>
      <c r="D41" s="7">
        <v>31</v>
      </c>
      <c r="E41" s="7">
        <f t="shared" si="6"/>
        <v>4</v>
      </c>
      <c r="F41" s="17">
        <v>3</v>
      </c>
      <c r="G41" s="17">
        <v>1</v>
      </c>
      <c r="H41" s="17">
        <f>I41+J41</f>
        <v>177</v>
      </c>
      <c r="I41" s="17">
        <v>134.69999999999999</v>
      </c>
      <c r="J41" s="17">
        <v>42.3</v>
      </c>
      <c r="K41" s="7">
        <f>L41+M41</f>
        <v>7</v>
      </c>
      <c r="L41" s="17">
        <v>5</v>
      </c>
      <c r="M41" s="17">
        <v>2</v>
      </c>
      <c r="N41" s="17" t="s">
        <v>115</v>
      </c>
      <c r="O41" s="7" t="s">
        <v>150</v>
      </c>
      <c r="P41" s="8"/>
      <c r="Q41" s="5"/>
    </row>
    <row r="42" spans="1:17" s="6" customFormat="1" ht="37.5" x14ac:dyDescent="0.3">
      <c r="A42" s="7">
        <v>29</v>
      </c>
      <c r="B42" s="17" t="s">
        <v>31</v>
      </c>
      <c r="C42" s="17" t="s">
        <v>36</v>
      </c>
      <c r="D42" s="50">
        <v>13</v>
      </c>
      <c r="E42" s="7">
        <f t="shared" si="6"/>
        <v>6</v>
      </c>
      <c r="F42" s="17">
        <v>1</v>
      </c>
      <c r="G42" s="17">
        <v>5</v>
      </c>
      <c r="H42" s="17">
        <f t="shared" ref="H42:H50" si="8">I42+J42</f>
        <v>296.90000000000003</v>
      </c>
      <c r="I42" s="17">
        <v>55.6</v>
      </c>
      <c r="J42" s="17">
        <v>241.3</v>
      </c>
      <c r="K42" s="7">
        <f t="shared" ref="K42:K55" si="9">L42+M42</f>
        <v>10</v>
      </c>
      <c r="L42" s="17">
        <v>2</v>
      </c>
      <c r="M42" s="17">
        <v>8</v>
      </c>
      <c r="N42" s="7" t="s">
        <v>250</v>
      </c>
      <c r="O42" s="7" t="s">
        <v>150</v>
      </c>
      <c r="P42" s="8"/>
      <c r="Q42" s="5"/>
    </row>
    <row r="43" spans="1:17" s="6" customFormat="1" x14ac:dyDescent="0.3">
      <c r="A43" s="7">
        <v>30</v>
      </c>
      <c r="B43" s="2" t="s">
        <v>66</v>
      </c>
      <c r="C43" s="2" t="s">
        <v>72</v>
      </c>
      <c r="D43" s="2">
        <v>8</v>
      </c>
      <c r="E43" s="7">
        <f t="shared" si="6"/>
        <v>1</v>
      </c>
      <c r="F43" s="2">
        <v>1</v>
      </c>
      <c r="G43" s="2">
        <v>0</v>
      </c>
      <c r="H43" s="17">
        <f t="shared" si="8"/>
        <v>24</v>
      </c>
      <c r="I43" s="2">
        <v>24</v>
      </c>
      <c r="J43" s="2">
        <v>0</v>
      </c>
      <c r="K43" s="7">
        <f t="shared" si="9"/>
        <v>2</v>
      </c>
      <c r="L43" s="2">
        <v>2</v>
      </c>
      <c r="M43" s="2">
        <v>0</v>
      </c>
      <c r="N43" s="2" t="s">
        <v>251</v>
      </c>
      <c r="O43" s="7" t="s">
        <v>150</v>
      </c>
      <c r="P43" s="8"/>
      <c r="Q43" s="5"/>
    </row>
    <row r="44" spans="1:17" s="6" customFormat="1" x14ac:dyDescent="0.3">
      <c r="A44" s="7">
        <v>31</v>
      </c>
      <c r="B44" s="2" t="s">
        <v>66</v>
      </c>
      <c r="C44" s="2" t="s">
        <v>68</v>
      </c>
      <c r="D44" s="2">
        <v>6</v>
      </c>
      <c r="E44" s="7">
        <f t="shared" si="6"/>
        <v>1</v>
      </c>
      <c r="F44" s="2">
        <v>0</v>
      </c>
      <c r="G44" s="2">
        <v>1</v>
      </c>
      <c r="H44" s="17">
        <f t="shared" si="8"/>
        <v>27.7</v>
      </c>
      <c r="I44" s="2">
        <v>0</v>
      </c>
      <c r="J44" s="2">
        <v>27.7</v>
      </c>
      <c r="K44" s="7">
        <f t="shared" si="9"/>
        <v>1</v>
      </c>
      <c r="L44" s="2">
        <v>0</v>
      </c>
      <c r="M44" s="2">
        <v>1</v>
      </c>
      <c r="N44" s="2" t="s">
        <v>251</v>
      </c>
      <c r="O44" s="7" t="s">
        <v>150</v>
      </c>
      <c r="P44" s="8"/>
      <c r="Q44" s="5"/>
    </row>
    <row r="45" spans="1:17" s="6" customFormat="1" x14ac:dyDescent="0.3">
      <c r="A45" s="7">
        <v>32</v>
      </c>
      <c r="B45" s="2" t="s">
        <v>66</v>
      </c>
      <c r="C45" s="2" t="s">
        <v>68</v>
      </c>
      <c r="D45" s="2">
        <v>4</v>
      </c>
      <c r="E45" s="7">
        <f t="shared" si="6"/>
        <v>2</v>
      </c>
      <c r="F45" s="2">
        <v>1</v>
      </c>
      <c r="G45" s="2">
        <v>1</v>
      </c>
      <c r="H45" s="17">
        <f t="shared" si="8"/>
        <v>70.7</v>
      </c>
      <c r="I45" s="2">
        <v>36.200000000000003</v>
      </c>
      <c r="J45" s="2">
        <v>34.5</v>
      </c>
      <c r="K45" s="7">
        <f t="shared" si="9"/>
        <v>3</v>
      </c>
      <c r="L45" s="2">
        <v>2</v>
      </c>
      <c r="M45" s="2">
        <v>1</v>
      </c>
      <c r="N45" s="2" t="s">
        <v>251</v>
      </c>
      <c r="O45" s="7" t="s">
        <v>150</v>
      </c>
      <c r="P45" s="8"/>
      <c r="Q45" s="5"/>
    </row>
    <row r="46" spans="1:17" s="6" customFormat="1" x14ac:dyDescent="0.3">
      <c r="A46" s="7">
        <v>33</v>
      </c>
      <c r="B46" s="2" t="s">
        <v>66</v>
      </c>
      <c r="C46" s="2" t="s">
        <v>71</v>
      </c>
      <c r="D46" s="2">
        <v>3</v>
      </c>
      <c r="E46" s="7">
        <f t="shared" si="6"/>
        <v>1</v>
      </c>
      <c r="F46" s="2">
        <v>1</v>
      </c>
      <c r="G46" s="2">
        <v>0</v>
      </c>
      <c r="H46" s="17">
        <f t="shared" si="8"/>
        <v>36.200000000000003</v>
      </c>
      <c r="I46" s="2">
        <v>36.200000000000003</v>
      </c>
      <c r="J46" s="2">
        <v>0</v>
      </c>
      <c r="K46" s="7">
        <f t="shared" si="9"/>
        <v>7</v>
      </c>
      <c r="L46" s="2">
        <v>7</v>
      </c>
      <c r="M46" s="2">
        <v>0</v>
      </c>
      <c r="N46" s="2" t="s">
        <v>251</v>
      </c>
      <c r="O46" s="7" t="s">
        <v>150</v>
      </c>
      <c r="P46" s="8"/>
      <c r="Q46" s="5"/>
    </row>
    <row r="47" spans="1:17" s="6" customFormat="1" x14ac:dyDescent="0.3">
      <c r="A47" s="7">
        <v>34</v>
      </c>
      <c r="B47" s="2" t="s">
        <v>66</v>
      </c>
      <c r="C47" s="2" t="s">
        <v>57</v>
      </c>
      <c r="D47" s="2" t="s">
        <v>63</v>
      </c>
      <c r="E47" s="7">
        <f t="shared" si="6"/>
        <v>1</v>
      </c>
      <c r="F47" s="2">
        <v>1</v>
      </c>
      <c r="G47" s="2">
        <v>0</v>
      </c>
      <c r="H47" s="17">
        <f t="shared" si="8"/>
        <v>33</v>
      </c>
      <c r="I47" s="2">
        <v>33</v>
      </c>
      <c r="J47" s="2">
        <v>0</v>
      </c>
      <c r="K47" s="7">
        <f t="shared" si="9"/>
        <v>3</v>
      </c>
      <c r="L47" s="2">
        <v>3</v>
      </c>
      <c r="M47" s="2">
        <v>0</v>
      </c>
      <c r="N47" s="2" t="s">
        <v>251</v>
      </c>
      <c r="O47" s="7" t="s">
        <v>150</v>
      </c>
      <c r="P47" s="8"/>
      <c r="Q47" s="5"/>
    </row>
    <row r="48" spans="1:17" s="6" customFormat="1" x14ac:dyDescent="0.3">
      <c r="A48" s="7">
        <v>35</v>
      </c>
      <c r="B48" s="2" t="s">
        <v>66</v>
      </c>
      <c r="C48" s="2" t="s">
        <v>67</v>
      </c>
      <c r="D48" s="2">
        <v>18</v>
      </c>
      <c r="E48" s="7">
        <f t="shared" si="6"/>
        <v>2</v>
      </c>
      <c r="F48" s="2">
        <v>0</v>
      </c>
      <c r="G48" s="2">
        <v>2</v>
      </c>
      <c r="H48" s="17">
        <f t="shared" si="8"/>
        <v>102.3</v>
      </c>
      <c r="I48" s="2">
        <v>0</v>
      </c>
      <c r="J48" s="2">
        <v>102.3</v>
      </c>
      <c r="K48" s="7">
        <f t="shared" si="9"/>
        <v>2</v>
      </c>
      <c r="L48" s="2">
        <v>0</v>
      </c>
      <c r="M48" s="2">
        <v>2</v>
      </c>
      <c r="N48" s="2" t="s">
        <v>252</v>
      </c>
      <c r="O48" s="7" t="s">
        <v>150</v>
      </c>
      <c r="P48" s="8"/>
      <c r="Q48" s="5"/>
    </row>
    <row r="49" spans="1:17" s="6" customFormat="1" x14ac:dyDescent="0.3">
      <c r="A49" s="7">
        <v>36</v>
      </c>
      <c r="B49" s="2" t="s">
        <v>66</v>
      </c>
      <c r="C49" s="2" t="s">
        <v>67</v>
      </c>
      <c r="D49" s="2">
        <v>14</v>
      </c>
      <c r="E49" s="7">
        <f t="shared" si="6"/>
        <v>1</v>
      </c>
      <c r="F49" s="2">
        <v>0</v>
      </c>
      <c r="G49" s="2">
        <v>1</v>
      </c>
      <c r="H49" s="17">
        <f t="shared" si="8"/>
        <v>52</v>
      </c>
      <c r="I49" s="2">
        <v>0</v>
      </c>
      <c r="J49" s="2">
        <v>52</v>
      </c>
      <c r="K49" s="7">
        <f t="shared" si="9"/>
        <v>2</v>
      </c>
      <c r="L49" s="2">
        <v>0</v>
      </c>
      <c r="M49" s="2">
        <v>2</v>
      </c>
      <c r="N49" s="2" t="s">
        <v>252</v>
      </c>
      <c r="O49" s="7" t="s">
        <v>150</v>
      </c>
      <c r="P49" s="8"/>
      <c r="Q49" s="5"/>
    </row>
    <row r="50" spans="1:17" s="6" customFormat="1" x14ac:dyDescent="0.3">
      <c r="A50" s="7">
        <v>37</v>
      </c>
      <c r="B50" s="2" t="s">
        <v>66</v>
      </c>
      <c r="C50" s="2" t="s">
        <v>39</v>
      </c>
      <c r="D50" s="2">
        <v>20</v>
      </c>
      <c r="E50" s="7">
        <f t="shared" si="6"/>
        <v>1</v>
      </c>
      <c r="F50" s="2">
        <v>0</v>
      </c>
      <c r="G50" s="2">
        <v>1</v>
      </c>
      <c r="H50" s="17">
        <f t="shared" si="8"/>
        <v>32.6</v>
      </c>
      <c r="I50" s="2">
        <v>0</v>
      </c>
      <c r="J50" s="2">
        <v>32.6</v>
      </c>
      <c r="K50" s="7">
        <f t="shared" si="9"/>
        <v>1</v>
      </c>
      <c r="L50" s="2">
        <v>0</v>
      </c>
      <c r="M50" s="2">
        <v>1</v>
      </c>
      <c r="N50" s="2" t="s">
        <v>252</v>
      </c>
      <c r="O50" s="7" t="s">
        <v>150</v>
      </c>
      <c r="P50" s="8"/>
      <c r="Q50" s="5"/>
    </row>
    <row r="51" spans="1:17" s="6" customFormat="1" ht="37.5" x14ac:dyDescent="0.3">
      <c r="A51" s="7">
        <v>38</v>
      </c>
      <c r="B51" s="3" t="s">
        <v>30</v>
      </c>
      <c r="C51" s="36" t="s">
        <v>28</v>
      </c>
      <c r="D51" s="36">
        <v>70</v>
      </c>
      <c r="E51" s="7">
        <f t="shared" si="6"/>
        <v>5</v>
      </c>
      <c r="F51" s="3">
        <v>4</v>
      </c>
      <c r="G51" s="3">
        <v>1</v>
      </c>
      <c r="H51" s="3">
        <f t="shared" ref="H51:H60" si="10">J51+I51</f>
        <v>212.3</v>
      </c>
      <c r="I51" s="3">
        <v>179.9</v>
      </c>
      <c r="J51" s="3">
        <v>32.4</v>
      </c>
      <c r="K51" s="7">
        <f t="shared" si="9"/>
        <v>9</v>
      </c>
      <c r="L51" s="3">
        <v>8</v>
      </c>
      <c r="M51" s="3">
        <v>1</v>
      </c>
      <c r="N51" s="17" t="s">
        <v>121</v>
      </c>
      <c r="O51" s="7" t="s">
        <v>150</v>
      </c>
      <c r="P51" s="8"/>
      <c r="Q51" s="5"/>
    </row>
    <row r="52" spans="1:17" s="6" customFormat="1" ht="37.5" x14ac:dyDescent="0.3">
      <c r="A52" s="7">
        <v>39</v>
      </c>
      <c r="B52" s="17" t="s">
        <v>30</v>
      </c>
      <c r="C52" s="2" t="s">
        <v>61</v>
      </c>
      <c r="D52" s="2">
        <v>19</v>
      </c>
      <c r="E52" s="7">
        <f t="shared" si="6"/>
        <v>1</v>
      </c>
      <c r="F52" s="17">
        <v>1</v>
      </c>
      <c r="G52" s="17">
        <v>0</v>
      </c>
      <c r="H52" s="17">
        <f t="shared" si="10"/>
        <v>44.5</v>
      </c>
      <c r="I52" s="17">
        <v>44.5</v>
      </c>
      <c r="J52" s="17">
        <v>0</v>
      </c>
      <c r="K52" s="7">
        <f t="shared" si="9"/>
        <v>1</v>
      </c>
      <c r="L52" s="17">
        <v>1</v>
      </c>
      <c r="M52" s="17">
        <v>0</v>
      </c>
      <c r="N52" s="13" t="s">
        <v>121</v>
      </c>
      <c r="O52" s="7" t="s">
        <v>150</v>
      </c>
      <c r="P52" s="8"/>
      <c r="Q52" s="5"/>
    </row>
    <row r="53" spans="1:17" s="6" customFormat="1" ht="37.5" x14ac:dyDescent="0.3">
      <c r="A53" s="7">
        <v>40</v>
      </c>
      <c r="B53" s="2" t="s">
        <v>30</v>
      </c>
      <c r="C53" s="2" t="s">
        <v>55</v>
      </c>
      <c r="D53" s="2" t="s">
        <v>63</v>
      </c>
      <c r="E53" s="7">
        <f t="shared" si="6"/>
        <v>6</v>
      </c>
      <c r="F53" s="17">
        <v>4</v>
      </c>
      <c r="G53" s="17">
        <v>2</v>
      </c>
      <c r="H53" s="17">
        <f t="shared" si="10"/>
        <v>226.3</v>
      </c>
      <c r="I53" s="17">
        <v>161.30000000000001</v>
      </c>
      <c r="J53" s="17">
        <v>65</v>
      </c>
      <c r="K53" s="7">
        <f t="shared" si="9"/>
        <v>14</v>
      </c>
      <c r="L53" s="17">
        <v>9</v>
      </c>
      <c r="M53" s="17">
        <v>5</v>
      </c>
      <c r="N53" s="13" t="s">
        <v>121</v>
      </c>
      <c r="O53" s="7" t="s">
        <v>150</v>
      </c>
      <c r="P53" s="8"/>
      <c r="Q53" s="5"/>
    </row>
    <row r="54" spans="1:17" s="6" customFormat="1" ht="37.5" x14ac:dyDescent="0.3">
      <c r="A54" s="7">
        <v>41</v>
      </c>
      <c r="B54" s="2" t="s">
        <v>31</v>
      </c>
      <c r="C54" s="13" t="s">
        <v>43</v>
      </c>
      <c r="D54" s="13">
        <v>18</v>
      </c>
      <c r="E54" s="7">
        <f t="shared" si="6"/>
        <v>3</v>
      </c>
      <c r="F54" s="13">
        <v>1</v>
      </c>
      <c r="G54" s="13">
        <v>2</v>
      </c>
      <c r="H54" s="2">
        <v>124.1</v>
      </c>
      <c r="I54" s="13">
        <v>40.799999999999997</v>
      </c>
      <c r="J54" s="13">
        <v>297.3</v>
      </c>
      <c r="K54" s="7">
        <f t="shared" si="9"/>
        <v>5</v>
      </c>
      <c r="L54" s="13">
        <v>2</v>
      </c>
      <c r="M54" s="13">
        <v>3</v>
      </c>
      <c r="N54" s="13" t="s">
        <v>246</v>
      </c>
      <c r="O54" s="7" t="s">
        <v>150</v>
      </c>
      <c r="P54" s="8"/>
      <c r="Q54" s="5"/>
    </row>
    <row r="55" spans="1:17" s="6" customFormat="1" ht="37.5" x14ac:dyDescent="0.3">
      <c r="A55" s="7">
        <v>42</v>
      </c>
      <c r="B55" s="2" t="s">
        <v>31</v>
      </c>
      <c r="C55" s="13" t="s">
        <v>64</v>
      </c>
      <c r="D55" s="13">
        <v>25</v>
      </c>
      <c r="E55" s="7">
        <f t="shared" si="6"/>
        <v>2</v>
      </c>
      <c r="F55" s="13">
        <v>0</v>
      </c>
      <c r="G55" s="13">
        <v>2</v>
      </c>
      <c r="H55" s="2">
        <v>70.3</v>
      </c>
      <c r="I55" s="13">
        <v>0</v>
      </c>
      <c r="J55" s="13">
        <v>230.7</v>
      </c>
      <c r="K55" s="7">
        <f t="shared" si="9"/>
        <v>2</v>
      </c>
      <c r="L55" s="13">
        <v>0</v>
      </c>
      <c r="M55" s="13">
        <v>2</v>
      </c>
      <c r="N55" s="2" t="s">
        <v>245</v>
      </c>
      <c r="O55" s="7" t="s">
        <v>150</v>
      </c>
      <c r="P55" s="8"/>
      <c r="Q55" s="5"/>
    </row>
    <row r="56" spans="1:17" s="10" customFormat="1" x14ac:dyDescent="0.3">
      <c r="A56" s="70"/>
      <c r="B56" s="73" t="s">
        <v>179</v>
      </c>
      <c r="C56" s="74"/>
      <c r="D56" s="75"/>
      <c r="E56" s="70">
        <f>SUM(E32:E55)</f>
        <v>48</v>
      </c>
      <c r="F56" s="70">
        <f t="shared" ref="F56:M56" si="11">SUM(F32:F55)</f>
        <v>22</v>
      </c>
      <c r="G56" s="70">
        <f t="shared" si="11"/>
        <v>26</v>
      </c>
      <c r="H56" s="59">
        <f t="shared" si="11"/>
        <v>2035.6999999999998</v>
      </c>
      <c r="I56" s="59">
        <f t="shared" si="11"/>
        <v>993</v>
      </c>
      <c r="J56" s="59">
        <f t="shared" si="11"/>
        <v>1417.1000000000001</v>
      </c>
      <c r="K56" s="70">
        <f t="shared" si="11"/>
        <v>93</v>
      </c>
      <c r="L56" s="70">
        <f t="shared" si="11"/>
        <v>55</v>
      </c>
      <c r="M56" s="70">
        <f t="shared" si="11"/>
        <v>38</v>
      </c>
      <c r="N56" s="70"/>
      <c r="O56" s="70"/>
      <c r="P56" s="44"/>
      <c r="Q56" s="9"/>
    </row>
    <row r="57" spans="1:17" s="6" customFormat="1" x14ac:dyDescent="0.3">
      <c r="A57" s="73" t="s">
        <v>151</v>
      </c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5"/>
      <c r="Q57" s="5"/>
    </row>
    <row r="58" spans="1:17" s="6" customFormat="1" ht="37.5" x14ac:dyDescent="0.3">
      <c r="A58" s="2">
        <v>43</v>
      </c>
      <c r="B58" s="17" t="s">
        <v>30</v>
      </c>
      <c r="C58" s="2" t="s">
        <v>27</v>
      </c>
      <c r="D58" s="2">
        <v>1</v>
      </c>
      <c r="E58" s="2">
        <f t="shared" ref="E58:E60" si="12">F58+G58</f>
        <v>5</v>
      </c>
      <c r="F58" s="17">
        <v>2</v>
      </c>
      <c r="G58" s="17">
        <v>3</v>
      </c>
      <c r="H58" s="17">
        <f t="shared" si="10"/>
        <v>211.3</v>
      </c>
      <c r="I58" s="17">
        <v>86</v>
      </c>
      <c r="J58" s="17">
        <v>125.3</v>
      </c>
      <c r="K58" s="2">
        <f t="shared" ref="K58:K60" si="13">L58+M58</f>
        <v>11</v>
      </c>
      <c r="L58" s="17">
        <v>7</v>
      </c>
      <c r="M58" s="17">
        <v>4</v>
      </c>
      <c r="N58" s="13" t="s">
        <v>121</v>
      </c>
      <c r="O58" s="2" t="s">
        <v>152</v>
      </c>
      <c r="P58" s="8"/>
      <c r="Q58" s="5"/>
    </row>
    <row r="59" spans="1:17" s="6" customFormat="1" ht="37.5" x14ac:dyDescent="0.3">
      <c r="A59" s="2">
        <v>44</v>
      </c>
      <c r="B59" s="17" t="s">
        <v>30</v>
      </c>
      <c r="C59" s="2" t="s">
        <v>27</v>
      </c>
      <c r="D59" s="2">
        <v>2</v>
      </c>
      <c r="E59" s="2">
        <f t="shared" si="12"/>
        <v>7</v>
      </c>
      <c r="F59" s="17">
        <v>3</v>
      </c>
      <c r="G59" s="17">
        <v>4</v>
      </c>
      <c r="H59" s="17">
        <f t="shared" si="10"/>
        <v>313.20000000000005</v>
      </c>
      <c r="I59" s="17">
        <v>137.4</v>
      </c>
      <c r="J59" s="17">
        <v>175.8</v>
      </c>
      <c r="K59" s="2">
        <f t="shared" si="13"/>
        <v>18</v>
      </c>
      <c r="L59" s="17">
        <v>9</v>
      </c>
      <c r="M59" s="17">
        <v>9</v>
      </c>
      <c r="N59" s="13" t="s">
        <v>121</v>
      </c>
      <c r="O59" s="2" t="s">
        <v>152</v>
      </c>
      <c r="P59" s="8"/>
      <c r="Q59" s="5"/>
    </row>
    <row r="60" spans="1:17" s="6" customFormat="1" ht="37.5" x14ac:dyDescent="0.3">
      <c r="A60" s="2">
        <v>45</v>
      </c>
      <c r="B60" s="17" t="s">
        <v>30</v>
      </c>
      <c r="C60" s="2" t="s">
        <v>59</v>
      </c>
      <c r="D60" s="2">
        <v>11</v>
      </c>
      <c r="E60" s="2">
        <f t="shared" si="12"/>
        <v>2</v>
      </c>
      <c r="F60" s="17">
        <v>0</v>
      </c>
      <c r="G60" s="17">
        <v>2</v>
      </c>
      <c r="H60" s="17">
        <f t="shared" si="10"/>
        <v>90.3</v>
      </c>
      <c r="I60" s="17">
        <v>0</v>
      </c>
      <c r="J60" s="17">
        <v>90.3</v>
      </c>
      <c r="K60" s="2">
        <f t="shared" si="13"/>
        <v>4</v>
      </c>
      <c r="L60" s="17">
        <v>0</v>
      </c>
      <c r="M60" s="17">
        <v>4</v>
      </c>
      <c r="N60" s="13" t="s">
        <v>121</v>
      </c>
      <c r="O60" s="2" t="s">
        <v>152</v>
      </c>
      <c r="P60" s="8"/>
      <c r="Q60" s="5"/>
    </row>
    <row r="61" spans="1:17" s="10" customFormat="1" x14ac:dyDescent="0.3">
      <c r="A61" s="70"/>
      <c r="B61" s="73" t="s">
        <v>177</v>
      </c>
      <c r="C61" s="74"/>
      <c r="D61" s="75"/>
      <c r="E61" s="70">
        <f>SUM(E58:E60)</f>
        <v>14</v>
      </c>
      <c r="F61" s="70">
        <f t="shared" ref="F61:M61" si="14">SUM(F58:F60)</f>
        <v>5</v>
      </c>
      <c r="G61" s="70">
        <f t="shared" si="14"/>
        <v>9</v>
      </c>
      <c r="H61" s="70">
        <f t="shared" si="14"/>
        <v>614.79999999999995</v>
      </c>
      <c r="I61" s="70">
        <f t="shared" si="14"/>
        <v>223.4</v>
      </c>
      <c r="J61" s="70">
        <f t="shared" si="14"/>
        <v>391.40000000000003</v>
      </c>
      <c r="K61" s="70">
        <f t="shared" si="14"/>
        <v>33</v>
      </c>
      <c r="L61" s="70">
        <f t="shared" si="14"/>
        <v>16</v>
      </c>
      <c r="M61" s="70">
        <f t="shared" si="14"/>
        <v>17</v>
      </c>
      <c r="N61" s="70"/>
      <c r="O61" s="70"/>
      <c r="P61" s="44"/>
      <c r="Q61" s="9"/>
    </row>
    <row r="62" spans="1:17" s="6" customFormat="1" x14ac:dyDescent="0.3">
      <c r="A62" s="73" t="s">
        <v>153</v>
      </c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5"/>
      <c r="Q62" s="5"/>
    </row>
    <row r="63" spans="1:17" s="6" customFormat="1" ht="37.5" x14ac:dyDescent="0.3">
      <c r="A63" s="2">
        <v>46</v>
      </c>
      <c r="B63" s="2" t="s">
        <v>31</v>
      </c>
      <c r="C63" s="13" t="s">
        <v>36</v>
      </c>
      <c r="D63" s="13">
        <v>8</v>
      </c>
      <c r="E63" s="2">
        <f>F63+G63</f>
        <v>11</v>
      </c>
      <c r="F63" s="13">
        <v>2</v>
      </c>
      <c r="G63" s="13">
        <v>9</v>
      </c>
      <c r="H63" s="2">
        <f>I63+J63</f>
        <v>663.4</v>
      </c>
      <c r="I63" s="13">
        <v>133.4</v>
      </c>
      <c r="J63" s="13">
        <v>530</v>
      </c>
      <c r="K63" s="2">
        <f t="shared" ref="K63:K74" si="15">L63+M63</f>
        <v>31</v>
      </c>
      <c r="L63" s="13">
        <v>6</v>
      </c>
      <c r="M63" s="13">
        <v>25</v>
      </c>
      <c r="N63" s="2" t="s">
        <v>241</v>
      </c>
      <c r="O63" s="2" t="s">
        <v>154</v>
      </c>
      <c r="P63" s="8"/>
      <c r="Q63" s="5"/>
    </row>
    <row r="64" spans="1:17" s="6" customFormat="1" ht="37.5" x14ac:dyDescent="0.3">
      <c r="A64" s="2">
        <v>47</v>
      </c>
      <c r="B64" s="2" t="s">
        <v>31</v>
      </c>
      <c r="C64" s="13" t="s">
        <v>46</v>
      </c>
      <c r="D64" s="13" t="s">
        <v>65</v>
      </c>
      <c r="E64" s="2">
        <f>F64+G64</f>
        <v>9</v>
      </c>
      <c r="F64" s="13">
        <v>1</v>
      </c>
      <c r="G64" s="13">
        <v>8</v>
      </c>
      <c r="H64" s="2">
        <f>I64+J64</f>
        <v>557.5</v>
      </c>
      <c r="I64" s="13">
        <v>54.3</v>
      </c>
      <c r="J64" s="13">
        <v>503.2</v>
      </c>
      <c r="K64" s="2">
        <f t="shared" si="15"/>
        <v>18</v>
      </c>
      <c r="L64" s="13">
        <v>2</v>
      </c>
      <c r="M64" s="13">
        <v>16</v>
      </c>
      <c r="N64" s="2" t="s">
        <v>242</v>
      </c>
      <c r="O64" s="2" t="s">
        <v>154</v>
      </c>
      <c r="P64" s="8"/>
      <c r="Q64" s="5"/>
    </row>
    <row r="65" spans="1:17" s="6" customFormat="1" ht="37.5" x14ac:dyDescent="0.3">
      <c r="A65" s="2">
        <v>48</v>
      </c>
      <c r="B65" s="2" t="s">
        <v>31</v>
      </c>
      <c r="C65" s="13" t="s">
        <v>38</v>
      </c>
      <c r="D65" s="13">
        <v>35</v>
      </c>
      <c r="E65" s="2">
        <f>F65+G65</f>
        <v>7</v>
      </c>
      <c r="F65" s="13">
        <v>2</v>
      </c>
      <c r="G65" s="13">
        <v>5</v>
      </c>
      <c r="H65" s="2">
        <v>372.5</v>
      </c>
      <c r="I65" s="13">
        <v>178.5</v>
      </c>
      <c r="J65" s="13">
        <v>267.39999999999998</v>
      </c>
      <c r="K65" s="2">
        <f t="shared" si="15"/>
        <v>17</v>
      </c>
      <c r="L65" s="13">
        <v>6</v>
      </c>
      <c r="M65" s="13">
        <v>11</v>
      </c>
      <c r="N65" s="2" t="s">
        <v>243</v>
      </c>
      <c r="O65" s="2" t="s">
        <v>154</v>
      </c>
      <c r="P65" s="8"/>
      <c r="Q65" s="5"/>
    </row>
    <row r="66" spans="1:17" s="6" customFormat="1" ht="37.5" x14ac:dyDescent="0.3">
      <c r="A66" s="2">
        <v>49</v>
      </c>
      <c r="B66" s="17" t="s">
        <v>30</v>
      </c>
      <c r="C66" s="2" t="s">
        <v>50</v>
      </c>
      <c r="D66" s="2">
        <v>33</v>
      </c>
      <c r="E66" s="2">
        <f>G66+F66</f>
        <v>1</v>
      </c>
      <c r="F66" s="17">
        <v>0</v>
      </c>
      <c r="G66" s="17">
        <v>1</v>
      </c>
      <c r="H66" s="17">
        <f>J66+I66</f>
        <v>87.1</v>
      </c>
      <c r="I66" s="17">
        <v>0</v>
      </c>
      <c r="J66" s="17">
        <v>87.1</v>
      </c>
      <c r="K66" s="2">
        <f t="shared" si="15"/>
        <v>3</v>
      </c>
      <c r="L66" s="17">
        <v>0</v>
      </c>
      <c r="M66" s="17">
        <v>3</v>
      </c>
      <c r="N66" s="13" t="s">
        <v>127</v>
      </c>
      <c r="O66" s="2" t="s">
        <v>154</v>
      </c>
      <c r="P66" s="8"/>
      <c r="Q66" s="5"/>
    </row>
    <row r="67" spans="1:17" s="6" customFormat="1" ht="37.5" x14ac:dyDescent="0.3">
      <c r="A67" s="2">
        <v>50</v>
      </c>
      <c r="B67" s="2" t="s">
        <v>31</v>
      </c>
      <c r="C67" s="13" t="s">
        <v>38</v>
      </c>
      <c r="D67" s="13">
        <v>33</v>
      </c>
      <c r="E67" s="2">
        <f t="shared" ref="E67:E74" si="16">F67+G67</f>
        <v>12</v>
      </c>
      <c r="F67" s="13">
        <v>3</v>
      </c>
      <c r="G67" s="13">
        <v>9</v>
      </c>
      <c r="H67" s="2">
        <f t="shared" ref="H67:H74" si="17">I67+J67</f>
        <v>686.4</v>
      </c>
      <c r="I67" s="13">
        <v>178.9</v>
      </c>
      <c r="J67" s="13">
        <v>507.5</v>
      </c>
      <c r="K67" s="2">
        <f t="shared" si="15"/>
        <v>33</v>
      </c>
      <c r="L67" s="13">
        <v>11</v>
      </c>
      <c r="M67" s="13">
        <v>22</v>
      </c>
      <c r="N67" s="2" t="s">
        <v>244</v>
      </c>
      <c r="O67" s="2" t="s">
        <v>154</v>
      </c>
      <c r="P67" s="8"/>
      <c r="Q67" s="5"/>
    </row>
    <row r="68" spans="1:17" s="6" customFormat="1" ht="37.5" x14ac:dyDescent="0.3">
      <c r="A68" s="2">
        <v>51</v>
      </c>
      <c r="B68" s="17" t="s">
        <v>51</v>
      </c>
      <c r="C68" s="2" t="s">
        <v>74</v>
      </c>
      <c r="D68" s="2">
        <v>21</v>
      </c>
      <c r="E68" s="2">
        <f t="shared" si="16"/>
        <v>2</v>
      </c>
      <c r="F68" s="17">
        <v>1</v>
      </c>
      <c r="G68" s="17">
        <v>1</v>
      </c>
      <c r="H68" s="17">
        <f t="shared" si="17"/>
        <v>123</v>
      </c>
      <c r="I68" s="17">
        <v>61.5</v>
      </c>
      <c r="J68" s="17">
        <v>61.5</v>
      </c>
      <c r="K68" s="2">
        <f t="shared" si="15"/>
        <v>5</v>
      </c>
      <c r="L68" s="17">
        <v>4</v>
      </c>
      <c r="M68" s="17">
        <v>1</v>
      </c>
      <c r="N68" s="13" t="s">
        <v>123</v>
      </c>
      <c r="O68" s="2" t="s">
        <v>154</v>
      </c>
      <c r="P68" s="8"/>
      <c r="Q68" s="5"/>
    </row>
    <row r="69" spans="1:17" s="6" customFormat="1" ht="37.5" x14ac:dyDescent="0.3">
      <c r="A69" s="2">
        <v>52</v>
      </c>
      <c r="B69" s="17" t="s">
        <v>51</v>
      </c>
      <c r="C69" s="2" t="s">
        <v>74</v>
      </c>
      <c r="D69" s="2" t="s">
        <v>75</v>
      </c>
      <c r="E69" s="2">
        <f t="shared" si="16"/>
        <v>2</v>
      </c>
      <c r="F69" s="17">
        <v>1</v>
      </c>
      <c r="G69" s="17">
        <v>1</v>
      </c>
      <c r="H69" s="17">
        <f t="shared" si="17"/>
        <v>123.4</v>
      </c>
      <c r="I69" s="17">
        <v>62.2</v>
      </c>
      <c r="J69" s="17">
        <v>61.2</v>
      </c>
      <c r="K69" s="2">
        <f t="shared" si="15"/>
        <v>3</v>
      </c>
      <c r="L69" s="17">
        <v>1</v>
      </c>
      <c r="M69" s="17">
        <v>2</v>
      </c>
      <c r="N69" s="13" t="s">
        <v>123</v>
      </c>
      <c r="O69" s="2" t="s">
        <v>154</v>
      </c>
      <c r="P69" s="8"/>
      <c r="Q69" s="5"/>
    </row>
    <row r="70" spans="1:17" s="6" customFormat="1" ht="37.5" x14ac:dyDescent="0.3">
      <c r="A70" s="2">
        <v>53</v>
      </c>
      <c r="B70" s="17" t="s">
        <v>51</v>
      </c>
      <c r="C70" s="2" t="s">
        <v>74</v>
      </c>
      <c r="D70" s="2">
        <v>24</v>
      </c>
      <c r="E70" s="2">
        <f t="shared" si="16"/>
        <v>2</v>
      </c>
      <c r="F70" s="17">
        <v>2</v>
      </c>
      <c r="G70" s="17">
        <v>0</v>
      </c>
      <c r="H70" s="17">
        <f t="shared" si="17"/>
        <v>124.4</v>
      </c>
      <c r="I70" s="17">
        <v>124.4</v>
      </c>
      <c r="J70" s="17">
        <v>0</v>
      </c>
      <c r="K70" s="2">
        <f t="shared" si="15"/>
        <v>7</v>
      </c>
      <c r="L70" s="17">
        <v>7</v>
      </c>
      <c r="M70" s="17">
        <v>0</v>
      </c>
      <c r="N70" s="13" t="s">
        <v>123</v>
      </c>
      <c r="O70" s="2" t="s">
        <v>154</v>
      </c>
      <c r="P70" s="8"/>
      <c r="Q70" s="5"/>
    </row>
    <row r="71" spans="1:17" s="6" customFormat="1" ht="37.5" x14ac:dyDescent="0.3">
      <c r="A71" s="2">
        <v>54</v>
      </c>
      <c r="B71" s="17" t="s">
        <v>51</v>
      </c>
      <c r="C71" s="2" t="s">
        <v>74</v>
      </c>
      <c r="D71" s="2">
        <v>26</v>
      </c>
      <c r="E71" s="2">
        <f t="shared" si="16"/>
        <v>2</v>
      </c>
      <c r="F71" s="17">
        <v>2</v>
      </c>
      <c r="G71" s="17">
        <v>0</v>
      </c>
      <c r="H71" s="17">
        <f t="shared" si="17"/>
        <v>121.1</v>
      </c>
      <c r="I71" s="17">
        <v>121.1</v>
      </c>
      <c r="J71" s="17">
        <v>0</v>
      </c>
      <c r="K71" s="2">
        <f t="shared" si="15"/>
        <v>10</v>
      </c>
      <c r="L71" s="17">
        <v>10</v>
      </c>
      <c r="M71" s="17">
        <v>0</v>
      </c>
      <c r="N71" s="13" t="s">
        <v>123</v>
      </c>
      <c r="O71" s="2" t="s">
        <v>154</v>
      </c>
      <c r="P71" s="8"/>
      <c r="Q71" s="5"/>
    </row>
    <row r="72" spans="1:17" s="6" customFormat="1" ht="37.5" x14ac:dyDescent="0.3">
      <c r="A72" s="2">
        <v>55</v>
      </c>
      <c r="B72" s="2" t="s">
        <v>32</v>
      </c>
      <c r="C72" s="31" t="s">
        <v>40</v>
      </c>
      <c r="D72" s="13">
        <v>9</v>
      </c>
      <c r="E72" s="2">
        <f t="shared" si="16"/>
        <v>0</v>
      </c>
      <c r="F72" s="13">
        <v>0</v>
      </c>
      <c r="G72" s="13">
        <v>0</v>
      </c>
      <c r="H72" s="2">
        <f t="shared" si="17"/>
        <v>0</v>
      </c>
      <c r="I72" s="13">
        <v>0</v>
      </c>
      <c r="J72" s="13">
        <v>0</v>
      </c>
      <c r="K72" s="2">
        <f t="shared" si="15"/>
        <v>0</v>
      </c>
      <c r="L72" s="13">
        <v>0</v>
      </c>
      <c r="M72" s="13">
        <v>0</v>
      </c>
      <c r="N72" s="13" t="s">
        <v>253</v>
      </c>
      <c r="O72" s="2" t="s">
        <v>154</v>
      </c>
      <c r="P72" s="51" t="s">
        <v>164</v>
      </c>
      <c r="Q72" s="5"/>
    </row>
    <row r="73" spans="1:17" s="6" customFormat="1" ht="37.5" x14ac:dyDescent="0.3">
      <c r="A73" s="2">
        <v>56</v>
      </c>
      <c r="B73" s="17" t="s">
        <v>30</v>
      </c>
      <c r="C73" s="17" t="s">
        <v>59</v>
      </c>
      <c r="D73" s="17">
        <v>10</v>
      </c>
      <c r="E73" s="17">
        <f t="shared" si="16"/>
        <v>4</v>
      </c>
      <c r="F73" s="17">
        <v>2</v>
      </c>
      <c r="G73" s="17">
        <v>2</v>
      </c>
      <c r="H73" s="17">
        <f t="shared" si="17"/>
        <v>116.2</v>
      </c>
      <c r="I73" s="17">
        <v>56.7</v>
      </c>
      <c r="J73" s="17">
        <v>59.5</v>
      </c>
      <c r="K73" s="17">
        <f t="shared" si="15"/>
        <v>11</v>
      </c>
      <c r="L73" s="17">
        <v>8</v>
      </c>
      <c r="M73" s="17">
        <v>3</v>
      </c>
      <c r="N73" s="13" t="s">
        <v>124</v>
      </c>
      <c r="O73" s="2" t="s">
        <v>154</v>
      </c>
      <c r="P73" s="8"/>
      <c r="Q73" s="5"/>
    </row>
    <row r="74" spans="1:17" s="6" customFormat="1" ht="37.5" x14ac:dyDescent="0.3">
      <c r="A74" s="2">
        <v>57</v>
      </c>
      <c r="B74" s="17" t="s">
        <v>30</v>
      </c>
      <c r="C74" s="17" t="s">
        <v>26</v>
      </c>
      <c r="D74" s="17">
        <v>20</v>
      </c>
      <c r="E74" s="17">
        <f t="shared" si="16"/>
        <v>2</v>
      </c>
      <c r="F74" s="17">
        <v>1</v>
      </c>
      <c r="G74" s="17">
        <v>1</v>
      </c>
      <c r="H74" s="17">
        <f t="shared" si="17"/>
        <v>93.899999999999991</v>
      </c>
      <c r="I74" s="17">
        <v>29.3</v>
      </c>
      <c r="J74" s="17">
        <v>64.599999999999994</v>
      </c>
      <c r="K74" s="17">
        <f t="shared" si="15"/>
        <v>7</v>
      </c>
      <c r="L74" s="17">
        <v>4</v>
      </c>
      <c r="M74" s="17">
        <v>3</v>
      </c>
      <c r="N74" s="13" t="s">
        <v>124</v>
      </c>
      <c r="O74" s="2" t="s">
        <v>154</v>
      </c>
      <c r="P74" s="8"/>
      <c r="Q74" s="5"/>
    </row>
    <row r="75" spans="1:17" s="10" customFormat="1" x14ac:dyDescent="0.3">
      <c r="A75" s="70"/>
      <c r="B75" s="73" t="s">
        <v>176</v>
      </c>
      <c r="C75" s="74"/>
      <c r="D75" s="75"/>
      <c r="E75" s="70">
        <f>SUM(E63:E74)</f>
        <v>54</v>
      </c>
      <c r="F75" s="70">
        <f t="shared" ref="F75:M75" si="18">SUM(F63:F74)</f>
        <v>17</v>
      </c>
      <c r="G75" s="70">
        <f t="shared" si="18"/>
        <v>37</v>
      </c>
      <c r="H75" s="70">
        <f t="shared" si="18"/>
        <v>3068.9</v>
      </c>
      <c r="I75" s="70">
        <f t="shared" si="18"/>
        <v>1000.3000000000001</v>
      </c>
      <c r="J75" s="70">
        <f t="shared" si="18"/>
        <v>2141.9999999999995</v>
      </c>
      <c r="K75" s="70">
        <f>SUM(K63:K74)</f>
        <v>145</v>
      </c>
      <c r="L75" s="70">
        <f t="shared" si="18"/>
        <v>59</v>
      </c>
      <c r="M75" s="70">
        <f t="shared" si="18"/>
        <v>86</v>
      </c>
      <c r="N75" s="70"/>
      <c r="O75" s="70"/>
      <c r="P75" s="44"/>
      <c r="Q75" s="9"/>
    </row>
    <row r="76" spans="1:17" s="6" customFormat="1" x14ac:dyDescent="0.3">
      <c r="A76" s="73" t="s">
        <v>155</v>
      </c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5"/>
      <c r="Q76" s="5"/>
    </row>
    <row r="77" spans="1:17" s="6" customFormat="1" ht="37.5" x14ac:dyDescent="0.3">
      <c r="A77" s="7">
        <v>58</v>
      </c>
      <c r="B77" s="17" t="s">
        <v>30</v>
      </c>
      <c r="C77" s="17" t="s">
        <v>76</v>
      </c>
      <c r="D77" s="17">
        <v>3</v>
      </c>
      <c r="E77" s="17">
        <f>F77+G77</f>
        <v>5</v>
      </c>
      <c r="F77" s="17">
        <v>1</v>
      </c>
      <c r="G77" s="17">
        <v>4</v>
      </c>
      <c r="H77" s="17">
        <f>I77+J77</f>
        <v>214</v>
      </c>
      <c r="I77" s="17">
        <v>42.8</v>
      </c>
      <c r="J77" s="17">
        <v>171.2</v>
      </c>
      <c r="K77" s="17">
        <f>L77+M77</f>
        <v>6</v>
      </c>
      <c r="L77" s="17">
        <v>1</v>
      </c>
      <c r="M77" s="17">
        <v>5</v>
      </c>
      <c r="N77" s="13" t="s">
        <v>124</v>
      </c>
      <c r="O77" s="2" t="s">
        <v>156</v>
      </c>
      <c r="P77" s="8"/>
      <c r="Q77" s="5"/>
    </row>
    <row r="78" spans="1:17" s="6" customFormat="1" ht="37.5" x14ac:dyDescent="0.3">
      <c r="A78" s="7">
        <v>59</v>
      </c>
      <c r="B78" s="17" t="s">
        <v>30</v>
      </c>
      <c r="C78" s="17" t="s">
        <v>29</v>
      </c>
      <c r="D78" s="17">
        <v>46</v>
      </c>
      <c r="E78" s="17">
        <f>F78+G78</f>
        <v>8</v>
      </c>
      <c r="F78" s="17">
        <v>0</v>
      </c>
      <c r="G78" s="17">
        <v>8</v>
      </c>
      <c r="H78" s="17">
        <f>I78+J78</f>
        <v>477</v>
      </c>
      <c r="I78" s="17">
        <v>0</v>
      </c>
      <c r="J78" s="17">
        <v>477</v>
      </c>
      <c r="K78" s="17">
        <f>L78+M78</f>
        <v>11</v>
      </c>
      <c r="L78" s="17">
        <v>0</v>
      </c>
      <c r="M78" s="17">
        <v>11</v>
      </c>
      <c r="N78" s="13" t="s">
        <v>92</v>
      </c>
      <c r="O78" s="2" t="s">
        <v>156</v>
      </c>
      <c r="P78" s="8"/>
      <c r="Q78" s="5"/>
    </row>
    <row r="79" spans="1:17" s="6" customFormat="1" ht="37.5" x14ac:dyDescent="0.3">
      <c r="A79" s="7">
        <v>60</v>
      </c>
      <c r="B79" s="2" t="s">
        <v>31</v>
      </c>
      <c r="C79" s="13" t="s">
        <v>77</v>
      </c>
      <c r="D79" s="29" t="s">
        <v>78</v>
      </c>
      <c r="E79" s="2">
        <f>F79+G79</f>
        <v>6</v>
      </c>
      <c r="F79" s="13">
        <v>2</v>
      </c>
      <c r="G79" s="13">
        <v>4</v>
      </c>
      <c r="H79" s="2">
        <f>I79+J79</f>
        <v>241.10000000000002</v>
      </c>
      <c r="I79" s="13">
        <v>75.3</v>
      </c>
      <c r="J79" s="13">
        <v>165.8</v>
      </c>
      <c r="K79" s="2">
        <f>L79+M79</f>
        <v>11</v>
      </c>
      <c r="L79" s="13">
        <v>4</v>
      </c>
      <c r="M79" s="13">
        <v>7</v>
      </c>
      <c r="N79" s="2" t="s">
        <v>94</v>
      </c>
      <c r="O79" s="2" t="s">
        <v>156</v>
      </c>
      <c r="P79" s="8"/>
      <c r="Q79" s="5"/>
    </row>
    <row r="80" spans="1:17" s="6" customFormat="1" x14ac:dyDescent="0.3">
      <c r="A80" s="7">
        <v>61</v>
      </c>
      <c r="B80" s="2" t="s">
        <v>66</v>
      </c>
      <c r="C80" s="2" t="s">
        <v>68</v>
      </c>
      <c r="D80" s="2">
        <v>1</v>
      </c>
      <c r="E80" s="2">
        <f>SUM(F80:G80)</f>
        <v>11</v>
      </c>
      <c r="F80" s="2">
        <v>5</v>
      </c>
      <c r="G80" s="2">
        <v>6</v>
      </c>
      <c r="H80" s="2">
        <f>SUM(I80:J80)</f>
        <v>450.4</v>
      </c>
      <c r="I80" s="2">
        <v>173.1</v>
      </c>
      <c r="J80" s="2">
        <v>277.3</v>
      </c>
      <c r="K80" s="2">
        <f>SUM(L80:M80)</f>
        <v>14</v>
      </c>
      <c r="L80" s="2">
        <v>8</v>
      </c>
      <c r="M80" s="2">
        <v>6</v>
      </c>
      <c r="N80" s="2" t="s">
        <v>80</v>
      </c>
      <c r="O80" s="2" t="s">
        <v>156</v>
      </c>
      <c r="P80" s="8"/>
      <c r="Q80" s="5"/>
    </row>
    <row r="81" spans="1:32" s="6" customFormat="1" x14ac:dyDescent="0.3">
      <c r="A81" s="7">
        <v>62</v>
      </c>
      <c r="B81" s="2" t="s">
        <v>66</v>
      </c>
      <c r="C81" s="2" t="s">
        <v>39</v>
      </c>
      <c r="D81" s="2">
        <v>2</v>
      </c>
      <c r="E81" s="2">
        <f>SUM(F81:G81)</f>
        <v>1</v>
      </c>
      <c r="F81" s="2">
        <v>0</v>
      </c>
      <c r="G81" s="2">
        <v>1</v>
      </c>
      <c r="H81" s="2">
        <f>SUM(I81:J81)</f>
        <v>38</v>
      </c>
      <c r="I81" s="2">
        <v>0</v>
      </c>
      <c r="J81" s="2">
        <v>38</v>
      </c>
      <c r="K81" s="2">
        <f>SUM(L81:M81)</f>
        <v>1</v>
      </c>
      <c r="L81" s="2">
        <v>0</v>
      </c>
      <c r="M81" s="2">
        <v>1</v>
      </c>
      <c r="N81" s="2" t="s">
        <v>80</v>
      </c>
      <c r="O81" s="2" t="s">
        <v>156</v>
      </c>
      <c r="P81" s="8"/>
      <c r="Q81" s="5"/>
    </row>
    <row r="82" spans="1:32" s="6" customFormat="1" x14ac:dyDescent="0.3">
      <c r="A82" s="7">
        <v>63</v>
      </c>
      <c r="B82" s="2" t="s">
        <v>66</v>
      </c>
      <c r="C82" s="2" t="s">
        <v>67</v>
      </c>
      <c r="D82" s="2">
        <v>38</v>
      </c>
      <c r="E82" s="2">
        <f>SUM(F82:G82)</f>
        <v>15</v>
      </c>
      <c r="F82" s="2">
        <v>2</v>
      </c>
      <c r="G82" s="2">
        <v>13</v>
      </c>
      <c r="H82" s="2">
        <f>SUM(I82:J82)</f>
        <v>677.18</v>
      </c>
      <c r="I82" s="2">
        <v>122.3</v>
      </c>
      <c r="J82" s="2">
        <v>554.88</v>
      </c>
      <c r="K82" s="2">
        <f>SUM(L82:M82)</f>
        <v>30</v>
      </c>
      <c r="L82" s="2">
        <v>8</v>
      </c>
      <c r="M82" s="2">
        <v>22</v>
      </c>
      <c r="N82" s="2" t="s">
        <v>80</v>
      </c>
      <c r="O82" s="2" t="s">
        <v>156</v>
      </c>
      <c r="P82" s="8"/>
      <c r="Q82" s="5"/>
    </row>
    <row r="83" spans="1:32" s="10" customFormat="1" x14ac:dyDescent="0.3">
      <c r="A83" s="70"/>
      <c r="B83" s="73" t="s">
        <v>157</v>
      </c>
      <c r="C83" s="74"/>
      <c r="D83" s="75"/>
      <c r="E83" s="70">
        <f>SUM(E77:E82)</f>
        <v>46</v>
      </c>
      <c r="F83" s="70">
        <f t="shared" ref="F83:M83" si="19">SUM(F77:F82)</f>
        <v>10</v>
      </c>
      <c r="G83" s="70">
        <f t="shared" si="19"/>
        <v>36</v>
      </c>
      <c r="H83" s="70">
        <f t="shared" si="19"/>
        <v>2097.6799999999998</v>
      </c>
      <c r="I83" s="70">
        <f t="shared" si="19"/>
        <v>413.5</v>
      </c>
      <c r="J83" s="70">
        <f t="shared" si="19"/>
        <v>1684.1799999999998</v>
      </c>
      <c r="K83" s="70">
        <f t="shared" si="19"/>
        <v>73</v>
      </c>
      <c r="L83" s="70">
        <f t="shared" si="19"/>
        <v>21</v>
      </c>
      <c r="M83" s="70">
        <f t="shared" si="19"/>
        <v>52</v>
      </c>
      <c r="N83" s="70"/>
      <c r="O83" s="70"/>
      <c r="P83" s="44"/>
      <c r="Q83" s="9"/>
    </row>
    <row r="84" spans="1:32" s="10" customFormat="1" x14ac:dyDescent="0.3">
      <c r="A84" s="70"/>
      <c r="B84" s="73" t="s">
        <v>178</v>
      </c>
      <c r="C84" s="74"/>
      <c r="D84" s="75"/>
      <c r="E84" s="70">
        <f t="shared" ref="E84:M84" si="20">E83+E75+E61+E56+E30</f>
        <v>162</v>
      </c>
      <c r="F84" s="70">
        <f t="shared" si="20"/>
        <v>54</v>
      </c>
      <c r="G84" s="70">
        <f t="shared" si="20"/>
        <v>108</v>
      </c>
      <c r="H84" s="45">
        <f t="shared" si="20"/>
        <v>7817.08</v>
      </c>
      <c r="I84" s="70">
        <f t="shared" si="20"/>
        <v>2630.2000000000003</v>
      </c>
      <c r="J84" s="70">
        <f t="shared" si="20"/>
        <v>5634.6799999999994</v>
      </c>
      <c r="K84" s="70">
        <f>K83+K75+K61+K56+K30</f>
        <v>344</v>
      </c>
      <c r="L84" s="70">
        <f t="shared" si="20"/>
        <v>151</v>
      </c>
      <c r="M84" s="70">
        <f t="shared" si="20"/>
        <v>193</v>
      </c>
      <c r="N84" s="70"/>
      <c r="O84" s="70"/>
      <c r="P84" s="44"/>
      <c r="Q84" s="9"/>
    </row>
    <row r="85" spans="1:32" s="10" customFormat="1" ht="19.5" customHeight="1" x14ac:dyDescent="0.3">
      <c r="A85" s="88" t="s">
        <v>159</v>
      </c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90"/>
      <c r="Q85" s="9"/>
    </row>
    <row r="86" spans="1:32" s="10" customFormat="1" ht="31.5" x14ac:dyDescent="0.3">
      <c r="A86" s="2">
        <v>1</v>
      </c>
      <c r="B86" s="7" t="s">
        <v>30</v>
      </c>
      <c r="C86" s="7" t="s">
        <v>49</v>
      </c>
      <c r="D86" s="60" t="s">
        <v>53</v>
      </c>
      <c r="E86" s="7">
        <f>G86+F86</f>
        <v>0</v>
      </c>
      <c r="F86" s="17">
        <v>0</v>
      </c>
      <c r="G86" s="17">
        <v>0</v>
      </c>
      <c r="H86" s="17">
        <f>J86+I86</f>
        <v>0</v>
      </c>
      <c r="I86" s="17">
        <v>0</v>
      </c>
      <c r="J86" s="17">
        <v>0</v>
      </c>
      <c r="K86" s="17">
        <f>L86+M86</f>
        <v>0</v>
      </c>
      <c r="L86" s="17">
        <v>0</v>
      </c>
      <c r="M86" s="17">
        <v>0</v>
      </c>
      <c r="N86" s="61" t="s">
        <v>117</v>
      </c>
      <c r="O86" s="17">
        <v>2025</v>
      </c>
      <c r="P86" s="51" t="s">
        <v>287</v>
      </c>
      <c r="Q86" s="9"/>
    </row>
    <row r="87" spans="1:32" s="10" customFormat="1" ht="37.5" x14ac:dyDescent="0.3">
      <c r="A87" s="2">
        <v>2</v>
      </c>
      <c r="B87" s="7" t="s">
        <v>51</v>
      </c>
      <c r="C87" s="7" t="s">
        <v>52</v>
      </c>
      <c r="D87" s="17">
        <v>9</v>
      </c>
      <c r="E87" s="7">
        <f>G87+F87</f>
        <v>0</v>
      </c>
      <c r="F87" s="17">
        <v>0</v>
      </c>
      <c r="G87" s="17">
        <v>0</v>
      </c>
      <c r="H87" s="17">
        <f>J87+I87</f>
        <v>0</v>
      </c>
      <c r="I87" s="17">
        <v>0</v>
      </c>
      <c r="J87" s="17">
        <v>0</v>
      </c>
      <c r="K87" s="7">
        <f>L87+M87</f>
        <v>0</v>
      </c>
      <c r="L87" s="17">
        <v>0</v>
      </c>
      <c r="M87" s="17">
        <v>0</v>
      </c>
      <c r="N87" s="7" t="s">
        <v>116</v>
      </c>
      <c r="O87" s="7">
        <v>2025</v>
      </c>
      <c r="P87" s="51" t="s">
        <v>164</v>
      </c>
      <c r="Q87" s="9"/>
    </row>
    <row r="88" spans="1:32" s="10" customFormat="1" x14ac:dyDescent="0.3">
      <c r="A88" s="7">
        <v>3</v>
      </c>
      <c r="B88" s="2" t="s">
        <v>34</v>
      </c>
      <c r="C88" s="2" t="s">
        <v>41</v>
      </c>
      <c r="D88" s="2" t="s">
        <v>42</v>
      </c>
      <c r="E88" s="2">
        <f>G88+F88</f>
        <v>0</v>
      </c>
      <c r="F88" s="2">
        <v>0</v>
      </c>
      <c r="G88" s="2">
        <v>0</v>
      </c>
      <c r="H88" s="2">
        <f>I88+J88</f>
        <v>0</v>
      </c>
      <c r="I88" s="2">
        <v>0</v>
      </c>
      <c r="J88" s="2">
        <v>0</v>
      </c>
      <c r="K88" s="2">
        <f>M88+L88</f>
        <v>0</v>
      </c>
      <c r="L88" s="2">
        <v>0</v>
      </c>
      <c r="M88" s="2">
        <v>0</v>
      </c>
      <c r="N88" s="2" t="s">
        <v>254</v>
      </c>
      <c r="O88" s="2">
        <v>2025</v>
      </c>
      <c r="P88" s="47" t="s">
        <v>285</v>
      </c>
      <c r="Q88" s="9"/>
    </row>
    <row r="89" spans="1:32" s="10" customFormat="1" x14ac:dyDescent="0.3">
      <c r="A89" s="7">
        <v>4</v>
      </c>
      <c r="B89" s="2" t="s">
        <v>34</v>
      </c>
      <c r="C89" s="2" t="s">
        <v>14</v>
      </c>
      <c r="D89" s="53">
        <v>2</v>
      </c>
      <c r="E89" s="2">
        <f>G89+F89</f>
        <v>0</v>
      </c>
      <c r="F89" s="2">
        <v>0</v>
      </c>
      <c r="G89" s="2">
        <v>0</v>
      </c>
      <c r="H89" s="2">
        <f>I89+J89</f>
        <v>0</v>
      </c>
      <c r="I89" s="2">
        <v>0</v>
      </c>
      <c r="J89" s="2">
        <v>0</v>
      </c>
      <c r="K89" s="2">
        <f>M89+L89</f>
        <v>0</v>
      </c>
      <c r="L89" s="2">
        <v>0</v>
      </c>
      <c r="M89" s="2">
        <v>0</v>
      </c>
      <c r="N89" s="2" t="s">
        <v>255</v>
      </c>
      <c r="O89" s="2">
        <v>2025</v>
      </c>
      <c r="P89" s="51" t="s">
        <v>164</v>
      </c>
      <c r="Q89" s="9"/>
    </row>
    <row r="90" spans="1:32" s="10" customFormat="1" x14ac:dyDescent="0.3">
      <c r="A90" s="70"/>
      <c r="B90" s="65"/>
      <c r="C90" s="66"/>
      <c r="D90" s="67"/>
      <c r="E90" s="70">
        <f>SUM(E86:E89)</f>
        <v>0</v>
      </c>
      <c r="F90" s="70">
        <f t="shared" ref="F90:M90" si="21">SUM(F86:F89)</f>
        <v>0</v>
      </c>
      <c r="G90" s="70">
        <f t="shared" si="21"/>
        <v>0</v>
      </c>
      <c r="H90" s="70">
        <f t="shared" si="21"/>
        <v>0</v>
      </c>
      <c r="I90" s="70">
        <f t="shared" si="21"/>
        <v>0</v>
      </c>
      <c r="J90" s="70">
        <f t="shared" si="21"/>
        <v>0</v>
      </c>
      <c r="K90" s="70">
        <f t="shared" si="21"/>
        <v>0</v>
      </c>
      <c r="L90" s="70">
        <f t="shared" si="21"/>
        <v>0</v>
      </c>
      <c r="M90" s="70">
        <f t="shared" si="21"/>
        <v>0</v>
      </c>
      <c r="N90" s="70"/>
      <c r="O90" s="70"/>
      <c r="P90" s="44"/>
      <c r="Q90" s="9"/>
    </row>
    <row r="91" spans="1:32" s="6" customFormat="1" ht="38.25" customHeight="1" x14ac:dyDescent="0.3">
      <c r="A91" s="87" t="s">
        <v>160</v>
      </c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5"/>
    </row>
    <row r="92" spans="1:32" s="21" customFormat="1" ht="20.25" customHeight="1" x14ac:dyDescent="0.25">
      <c r="A92" s="93" t="s">
        <v>73</v>
      </c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1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</row>
    <row r="93" spans="1:32" s="15" customFormat="1" ht="41.25" customHeight="1" x14ac:dyDescent="0.3">
      <c r="A93" s="2">
        <v>1</v>
      </c>
      <c r="B93" s="17" t="s">
        <v>30</v>
      </c>
      <c r="C93" s="17" t="s">
        <v>87</v>
      </c>
      <c r="D93" s="17" t="s">
        <v>15</v>
      </c>
      <c r="E93" s="17">
        <f>F93+G93</f>
        <v>3</v>
      </c>
      <c r="F93" s="17">
        <v>1</v>
      </c>
      <c r="G93" s="17">
        <v>2</v>
      </c>
      <c r="H93" s="17">
        <f>I93+J93</f>
        <v>115.6</v>
      </c>
      <c r="I93" s="17">
        <v>36.6</v>
      </c>
      <c r="J93" s="17">
        <v>79</v>
      </c>
      <c r="K93" s="17">
        <f>L93+M93</f>
        <v>4</v>
      </c>
      <c r="L93" s="17">
        <v>2</v>
      </c>
      <c r="M93" s="17">
        <v>2</v>
      </c>
      <c r="N93" s="17" t="s">
        <v>162</v>
      </c>
      <c r="O93" s="17" t="s">
        <v>114</v>
      </c>
      <c r="P93" s="28"/>
      <c r="Q93" s="14"/>
    </row>
    <row r="94" spans="1:32" s="15" customFormat="1" ht="24.75" customHeight="1" x14ac:dyDescent="0.3">
      <c r="A94" s="2">
        <v>2</v>
      </c>
      <c r="B94" s="17" t="s">
        <v>51</v>
      </c>
      <c r="C94" s="17" t="s">
        <v>37</v>
      </c>
      <c r="D94" s="17">
        <v>40</v>
      </c>
      <c r="E94" s="17">
        <f t="shared" ref="E94:E125" si="22">F94+G94</f>
        <v>2</v>
      </c>
      <c r="F94" s="17">
        <v>1</v>
      </c>
      <c r="G94" s="17">
        <v>1</v>
      </c>
      <c r="H94" s="17">
        <f t="shared" ref="H94:H125" si="23">I94+J94</f>
        <v>108.2</v>
      </c>
      <c r="I94" s="17">
        <v>56</v>
      </c>
      <c r="J94" s="17">
        <v>52.2</v>
      </c>
      <c r="K94" s="17">
        <f t="shared" ref="K94:K125" si="24">L94+M94</f>
        <v>4</v>
      </c>
      <c r="L94" s="17">
        <v>3</v>
      </c>
      <c r="M94" s="17">
        <v>1</v>
      </c>
      <c r="N94" s="17" t="s">
        <v>120</v>
      </c>
      <c r="O94" s="17" t="s">
        <v>114</v>
      </c>
      <c r="P94" s="28"/>
      <c r="Q94" s="14"/>
      <c r="R94" s="18"/>
    </row>
    <row r="95" spans="1:32" s="15" customFormat="1" ht="37.5" x14ac:dyDescent="0.3">
      <c r="A95" s="2">
        <v>3</v>
      </c>
      <c r="B95" s="17" t="s">
        <v>30</v>
      </c>
      <c r="C95" s="17" t="s">
        <v>27</v>
      </c>
      <c r="D95" s="17">
        <v>14</v>
      </c>
      <c r="E95" s="17">
        <f t="shared" si="22"/>
        <v>1</v>
      </c>
      <c r="F95" s="17">
        <v>0</v>
      </c>
      <c r="G95" s="17">
        <v>1</v>
      </c>
      <c r="H95" s="17">
        <f t="shared" si="23"/>
        <v>65.7</v>
      </c>
      <c r="I95" s="17">
        <v>0</v>
      </c>
      <c r="J95" s="17">
        <v>65.7</v>
      </c>
      <c r="K95" s="17">
        <f t="shared" si="24"/>
        <v>2</v>
      </c>
      <c r="L95" s="17">
        <v>0</v>
      </c>
      <c r="M95" s="17">
        <v>2</v>
      </c>
      <c r="N95" s="17" t="s">
        <v>119</v>
      </c>
      <c r="O95" s="17" t="s">
        <v>114</v>
      </c>
      <c r="P95" s="28"/>
      <c r="Q95" s="14"/>
    </row>
    <row r="96" spans="1:32" s="15" customFormat="1" ht="37.5" x14ac:dyDescent="0.3">
      <c r="A96" s="2">
        <v>4</v>
      </c>
      <c r="B96" s="17" t="s">
        <v>30</v>
      </c>
      <c r="C96" s="17" t="s">
        <v>27</v>
      </c>
      <c r="D96" s="17">
        <v>16</v>
      </c>
      <c r="E96" s="17">
        <f t="shared" si="22"/>
        <v>15</v>
      </c>
      <c r="F96" s="17">
        <v>1</v>
      </c>
      <c r="G96" s="17">
        <v>14</v>
      </c>
      <c r="H96" s="17">
        <f t="shared" si="23"/>
        <v>508.8</v>
      </c>
      <c r="I96" s="17">
        <v>25.8</v>
      </c>
      <c r="J96" s="17">
        <v>483</v>
      </c>
      <c r="K96" s="17">
        <f t="shared" si="24"/>
        <v>22</v>
      </c>
      <c r="L96" s="17">
        <v>4</v>
      </c>
      <c r="M96" s="17">
        <v>18</v>
      </c>
      <c r="N96" s="17" t="s">
        <v>119</v>
      </c>
      <c r="O96" s="17" t="s">
        <v>114</v>
      </c>
      <c r="P96" s="28"/>
      <c r="Q96" s="14"/>
    </row>
    <row r="97" spans="1:17" s="15" customFormat="1" ht="37.5" x14ac:dyDescent="0.3">
      <c r="A97" s="2">
        <v>5</v>
      </c>
      <c r="B97" s="17" t="s">
        <v>30</v>
      </c>
      <c r="C97" s="17" t="s">
        <v>54</v>
      </c>
      <c r="D97" s="17">
        <v>40</v>
      </c>
      <c r="E97" s="17">
        <f t="shared" si="22"/>
        <v>8</v>
      </c>
      <c r="F97" s="17">
        <v>3</v>
      </c>
      <c r="G97" s="17">
        <v>5</v>
      </c>
      <c r="H97" s="17">
        <f t="shared" si="23"/>
        <v>282.60000000000002</v>
      </c>
      <c r="I97" s="17">
        <v>104.5</v>
      </c>
      <c r="J97" s="17">
        <v>178.1</v>
      </c>
      <c r="K97" s="17">
        <f t="shared" si="24"/>
        <v>11</v>
      </c>
      <c r="L97" s="17">
        <v>6</v>
      </c>
      <c r="M97" s="17">
        <v>5</v>
      </c>
      <c r="N97" s="17" t="s">
        <v>119</v>
      </c>
      <c r="O97" s="17" t="s">
        <v>114</v>
      </c>
      <c r="P97" s="28"/>
      <c r="Q97" s="14"/>
    </row>
    <row r="98" spans="1:17" s="15" customFormat="1" ht="37.5" x14ac:dyDescent="0.3">
      <c r="A98" s="2">
        <v>6</v>
      </c>
      <c r="B98" s="17" t="s">
        <v>30</v>
      </c>
      <c r="C98" s="17" t="s">
        <v>59</v>
      </c>
      <c r="D98" s="17">
        <v>5</v>
      </c>
      <c r="E98" s="17">
        <f t="shared" si="22"/>
        <v>4</v>
      </c>
      <c r="F98" s="17">
        <v>3</v>
      </c>
      <c r="G98" s="17">
        <v>1</v>
      </c>
      <c r="H98" s="17">
        <f t="shared" si="23"/>
        <v>175.8</v>
      </c>
      <c r="I98" s="17">
        <v>136.4</v>
      </c>
      <c r="J98" s="17">
        <v>39.4</v>
      </c>
      <c r="K98" s="17">
        <f t="shared" si="24"/>
        <v>7</v>
      </c>
      <c r="L98" s="17">
        <v>3</v>
      </c>
      <c r="M98" s="17">
        <v>4</v>
      </c>
      <c r="N98" s="17" t="s">
        <v>119</v>
      </c>
      <c r="O98" s="17" t="s">
        <v>114</v>
      </c>
      <c r="P98" s="28"/>
      <c r="Q98" s="14"/>
    </row>
    <row r="99" spans="1:17" s="15" customFormat="1" ht="37.5" x14ac:dyDescent="0.3">
      <c r="A99" s="2">
        <v>7</v>
      </c>
      <c r="B99" s="17" t="s">
        <v>30</v>
      </c>
      <c r="C99" s="17" t="s">
        <v>50</v>
      </c>
      <c r="D99" s="17">
        <v>31</v>
      </c>
      <c r="E99" s="17">
        <f t="shared" si="22"/>
        <v>13</v>
      </c>
      <c r="F99" s="17">
        <v>2</v>
      </c>
      <c r="G99" s="17">
        <v>11</v>
      </c>
      <c r="H99" s="17">
        <f t="shared" si="23"/>
        <v>393.09999999999997</v>
      </c>
      <c r="I99" s="17">
        <v>54.7</v>
      </c>
      <c r="J99" s="17">
        <v>338.4</v>
      </c>
      <c r="K99" s="17">
        <f t="shared" si="24"/>
        <v>13</v>
      </c>
      <c r="L99" s="17">
        <v>2</v>
      </c>
      <c r="M99" s="17">
        <v>11</v>
      </c>
      <c r="N99" s="17" t="s">
        <v>119</v>
      </c>
      <c r="O99" s="17" t="s">
        <v>114</v>
      </c>
      <c r="P99" s="28"/>
      <c r="Q99" s="14"/>
    </row>
    <row r="100" spans="1:17" s="15" customFormat="1" ht="37.5" x14ac:dyDescent="0.3">
      <c r="A100" s="2">
        <v>8</v>
      </c>
      <c r="B100" s="17" t="s">
        <v>30</v>
      </c>
      <c r="C100" s="17" t="s">
        <v>56</v>
      </c>
      <c r="D100" s="17">
        <v>47</v>
      </c>
      <c r="E100" s="17">
        <f t="shared" si="22"/>
        <v>6</v>
      </c>
      <c r="F100" s="17">
        <v>0</v>
      </c>
      <c r="G100" s="17">
        <v>6</v>
      </c>
      <c r="H100" s="17">
        <f t="shared" si="23"/>
        <v>279.2</v>
      </c>
      <c r="I100" s="17">
        <v>0</v>
      </c>
      <c r="J100" s="17">
        <v>279.2</v>
      </c>
      <c r="K100" s="17">
        <f t="shared" si="24"/>
        <v>13</v>
      </c>
      <c r="L100" s="17">
        <v>0</v>
      </c>
      <c r="M100" s="17">
        <v>13</v>
      </c>
      <c r="N100" s="17" t="s">
        <v>119</v>
      </c>
      <c r="O100" s="17" t="s">
        <v>114</v>
      </c>
      <c r="P100" s="28"/>
      <c r="Q100" s="14"/>
    </row>
    <row r="101" spans="1:17" s="15" customFormat="1" ht="37.5" x14ac:dyDescent="0.3">
      <c r="A101" s="2">
        <v>9</v>
      </c>
      <c r="B101" s="17" t="s">
        <v>30</v>
      </c>
      <c r="C101" s="17" t="s">
        <v>56</v>
      </c>
      <c r="D101" s="17">
        <v>66</v>
      </c>
      <c r="E101" s="17">
        <f t="shared" si="22"/>
        <v>8</v>
      </c>
      <c r="F101" s="17">
        <v>5</v>
      </c>
      <c r="G101" s="17">
        <v>3</v>
      </c>
      <c r="H101" s="17">
        <f t="shared" si="23"/>
        <v>269.3</v>
      </c>
      <c r="I101" s="17">
        <v>153</v>
      </c>
      <c r="J101" s="17">
        <v>116.3</v>
      </c>
      <c r="K101" s="17">
        <f t="shared" si="24"/>
        <v>15</v>
      </c>
      <c r="L101" s="17">
        <v>10</v>
      </c>
      <c r="M101" s="17">
        <v>5</v>
      </c>
      <c r="N101" s="17" t="s">
        <v>119</v>
      </c>
      <c r="O101" s="17" t="s">
        <v>114</v>
      </c>
      <c r="P101" s="28"/>
      <c r="Q101" s="14"/>
    </row>
    <row r="102" spans="1:17" s="15" customFormat="1" ht="37.5" x14ac:dyDescent="0.3">
      <c r="A102" s="2">
        <v>10</v>
      </c>
      <c r="B102" s="17" t="s">
        <v>30</v>
      </c>
      <c r="C102" s="17" t="s">
        <v>29</v>
      </c>
      <c r="D102" s="17" t="s">
        <v>88</v>
      </c>
      <c r="E102" s="17">
        <f t="shared" si="22"/>
        <v>13</v>
      </c>
      <c r="F102" s="17">
        <v>1</v>
      </c>
      <c r="G102" s="17">
        <v>12</v>
      </c>
      <c r="H102" s="17">
        <f t="shared" si="23"/>
        <v>405.1</v>
      </c>
      <c r="I102" s="17">
        <v>40.299999999999997</v>
      </c>
      <c r="J102" s="17">
        <v>364.8</v>
      </c>
      <c r="K102" s="17">
        <f t="shared" si="24"/>
        <v>16</v>
      </c>
      <c r="L102" s="17">
        <v>2</v>
      </c>
      <c r="M102" s="17">
        <v>14</v>
      </c>
      <c r="N102" s="17" t="s">
        <v>119</v>
      </c>
      <c r="O102" s="17" t="s">
        <v>114</v>
      </c>
      <c r="P102" s="28"/>
      <c r="Q102" s="14"/>
    </row>
    <row r="103" spans="1:17" s="15" customFormat="1" ht="37.5" x14ac:dyDescent="0.3">
      <c r="A103" s="2">
        <v>11</v>
      </c>
      <c r="B103" s="17" t="s">
        <v>30</v>
      </c>
      <c r="C103" s="17" t="s">
        <v>27</v>
      </c>
      <c r="D103" s="17">
        <v>15</v>
      </c>
      <c r="E103" s="17">
        <f t="shared" si="22"/>
        <v>13</v>
      </c>
      <c r="F103" s="17">
        <v>0</v>
      </c>
      <c r="G103" s="17">
        <v>13</v>
      </c>
      <c r="H103" s="17">
        <f>I103+J103</f>
        <v>522.9</v>
      </c>
      <c r="I103" s="17">
        <v>0</v>
      </c>
      <c r="J103" s="17">
        <v>522.9</v>
      </c>
      <c r="K103" s="17">
        <f>L103+M103</f>
        <v>16</v>
      </c>
      <c r="L103" s="17">
        <v>0</v>
      </c>
      <c r="M103" s="17">
        <v>16</v>
      </c>
      <c r="N103" s="17" t="s">
        <v>122</v>
      </c>
      <c r="O103" s="17" t="s">
        <v>114</v>
      </c>
      <c r="P103" s="28"/>
      <c r="Q103" s="14"/>
    </row>
    <row r="104" spans="1:17" s="15" customFormat="1" x14ac:dyDescent="0.3">
      <c r="A104" s="2">
        <v>12</v>
      </c>
      <c r="B104" s="17" t="s">
        <v>30</v>
      </c>
      <c r="C104" s="17" t="s">
        <v>45</v>
      </c>
      <c r="D104" s="17">
        <v>52</v>
      </c>
      <c r="E104" s="17">
        <f t="shared" si="22"/>
        <v>14</v>
      </c>
      <c r="F104" s="17">
        <v>4</v>
      </c>
      <c r="G104" s="17">
        <v>10</v>
      </c>
      <c r="H104" s="17">
        <f t="shared" si="23"/>
        <v>648.6</v>
      </c>
      <c r="I104" s="17">
        <v>229.1</v>
      </c>
      <c r="J104" s="17">
        <v>419.5</v>
      </c>
      <c r="K104" s="17">
        <f t="shared" si="24"/>
        <v>23</v>
      </c>
      <c r="L104" s="17">
        <v>6</v>
      </c>
      <c r="M104" s="17">
        <v>17</v>
      </c>
      <c r="N104" s="17" t="s">
        <v>118</v>
      </c>
      <c r="O104" s="17" t="s">
        <v>114</v>
      </c>
      <c r="P104" s="28"/>
      <c r="Q104" s="14"/>
    </row>
    <row r="105" spans="1:17" s="15" customFormat="1" x14ac:dyDescent="0.3">
      <c r="A105" s="2">
        <v>13</v>
      </c>
      <c r="B105" s="17" t="s">
        <v>30</v>
      </c>
      <c r="C105" s="17" t="s">
        <v>60</v>
      </c>
      <c r="D105" s="17">
        <v>2</v>
      </c>
      <c r="E105" s="17">
        <f t="shared" si="22"/>
        <v>2</v>
      </c>
      <c r="F105" s="17">
        <v>1</v>
      </c>
      <c r="G105" s="17">
        <v>1</v>
      </c>
      <c r="H105" s="17">
        <f t="shared" si="23"/>
        <v>77.900000000000006</v>
      </c>
      <c r="I105" s="17">
        <v>39.6</v>
      </c>
      <c r="J105" s="17">
        <v>38.299999999999997</v>
      </c>
      <c r="K105" s="17">
        <f t="shared" si="24"/>
        <v>9</v>
      </c>
      <c r="L105" s="17">
        <v>2</v>
      </c>
      <c r="M105" s="17">
        <v>7</v>
      </c>
      <c r="N105" s="17" t="s">
        <v>95</v>
      </c>
      <c r="O105" s="17" t="s">
        <v>91</v>
      </c>
      <c r="P105" s="28"/>
      <c r="Q105" s="14"/>
    </row>
    <row r="106" spans="1:17" s="15" customFormat="1" x14ac:dyDescent="0.3">
      <c r="A106" s="2">
        <v>14</v>
      </c>
      <c r="B106" s="17" t="s">
        <v>30</v>
      </c>
      <c r="C106" s="17" t="s">
        <v>59</v>
      </c>
      <c r="D106" s="17">
        <v>6</v>
      </c>
      <c r="E106" s="17">
        <f t="shared" si="22"/>
        <v>3</v>
      </c>
      <c r="F106" s="17">
        <v>0</v>
      </c>
      <c r="G106" s="17">
        <v>3</v>
      </c>
      <c r="H106" s="17">
        <f t="shared" si="23"/>
        <v>98.7</v>
      </c>
      <c r="I106" s="17">
        <v>0</v>
      </c>
      <c r="J106" s="17">
        <v>98.7</v>
      </c>
      <c r="K106" s="17">
        <f t="shared" si="24"/>
        <v>4</v>
      </c>
      <c r="L106" s="17">
        <v>0</v>
      </c>
      <c r="M106" s="17">
        <v>4</v>
      </c>
      <c r="N106" s="17" t="s">
        <v>96</v>
      </c>
      <c r="O106" s="17" t="s">
        <v>91</v>
      </c>
      <c r="P106" s="28"/>
      <c r="Q106" s="14"/>
    </row>
    <row r="107" spans="1:17" s="15" customFormat="1" x14ac:dyDescent="0.3">
      <c r="A107" s="2">
        <v>15</v>
      </c>
      <c r="B107" s="17" t="s">
        <v>30</v>
      </c>
      <c r="C107" s="17" t="s">
        <v>56</v>
      </c>
      <c r="D107" s="17">
        <v>60</v>
      </c>
      <c r="E107" s="17">
        <f t="shared" si="22"/>
        <v>11</v>
      </c>
      <c r="F107" s="17">
        <v>0</v>
      </c>
      <c r="G107" s="17">
        <v>11</v>
      </c>
      <c r="H107" s="17">
        <f t="shared" si="23"/>
        <v>448.9</v>
      </c>
      <c r="I107" s="17">
        <v>0</v>
      </c>
      <c r="J107" s="17">
        <v>448.9</v>
      </c>
      <c r="K107" s="17">
        <f t="shared" si="24"/>
        <v>16</v>
      </c>
      <c r="L107" s="17">
        <v>0</v>
      </c>
      <c r="M107" s="17">
        <v>16</v>
      </c>
      <c r="N107" s="17" t="s">
        <v>96</v>
      </c>
      <c r="O107" s="17" t="s">
        <v>91</v>
      </c>
      <c r="P107" s="28"/>
      <c r="Q107" s="14"/>
    </row>
    <row r="108" spans="1:17" s="15" customFormat="1" x14ac:dyDescent="0.3">
      <c r="A108" s="2">
        <v>16</v>
      </c>
      <c r="B108" s="17" t="s">
        <v>30</v>
      </c>
      <c r="C108" s="17" t="s">
        <v>97</v>
      </c>
      <c r="D108" s="17">
        <v>5</v>
      </c>
      <c r="E108" s="17">
        <f t="shared" si="22"/>
        <v>7</v>
      </c>
      <c r="F108" s="17">
        <v>1</v>
      </c>
      <c r="G108" s="17">
        <v>6</v>
      </c>
      <c r="H108" s="17">
        <f t="shared" si="23"/>
        <v>269.5</v>
      </c>
      <c r="I108" s="17">
        <v>37.1</v>
      </c>
      <c r="J108" s="17">
        <v>232.4</v>
      </c>
      <c r="K108" s="17">
        <f t="shared" si="24"/>
        <v>12</v>
      </c>
      <c r="L108" s="17">
        <v>1</v>
      </c>
      <c r="M108" s="17">
        <v>11</v>
      </c>
      <c r="N108" s="17" t="s">
        <v>96</v>
      </c>
      <c r="O108" s="17" t="s">
        <v>91</v>
      </c>
      <c r="P108" s="28"/>
      <c r="Q108" s="14"/>
    </row>
    <row r="109" spans="1:17" s="15" customFormat="1" x14ac:dyDescent="0.3">
      <c r="A109" s="2">
        <v>17</v>
      </c>
      <c r="B109" s="17" t="s">
        <v>30</v>
      </c>
      <c r="C109" s="17" t="s">
        <v>55</v>
      </c>
      <c r="D109" s="17" t="s">
        <v>93</v>
      </c>
      <c r="E109" s="17">
        <f t="shared" si="22"/>
        <v>6</v>
      </c>
      <c r="F109" s="17">
        <v>0</v>
      </c>
      <c r="G109" s="17">
        <v>6</v>
      </c>
      <c r="H109" s="17">
        <f t="shared" si="23"/>
        <v>265.39999999999998</v>
      </c>
      <c r="I109" s="17">
        <v>0</v>
      </c>
      <c r="J109" s="17">
        <v>265.39999999999998</v>
      </c>
      <c r="K109" s="17">
        <f t="shared" si="24"/>
        <v>8</v>
      </c>
      <c r="L109" s="17">
        <v>0</v>
      </c>
      <c r="M109" s="17">
        <v>8</v>
      </c>
      <c r="N109" s="17" t="s">
        <v>99</v>
      </c>
      <c r="O109" s="17" t="s">
        <v>98</v>
      </c>
      <c r="P109" s="28"/>
      <c r="Q109" s="14"/>
    </row>
    <row r="110" spans="1:17" s="15" customFormat="1" x14ac:dyDescent="0.3">
      <c r="A110" s="2">
        <v>18</v>
      </c>
      <c r="B110" s="17" t="s">
        <v>51</v>
      </c>
      <c r="C110" s="17" t="s">
        <v>37</v>
      </c>
      <c r="D110" s="17">
        <v>42</v>
      </c>
      <c r="E110" s="17">
        <f t="shared" si="22"/>
        <v>3</v>
      </c>
      <c r="F110" s="17">
        <v>0</v>
      </c>
      <c r="G110" s="17">
        <v>3</v>
      </c>
      <c r="H110" s="17">
        <f t="shared" si="23"/>
        <v>143.9</v>
      </c>
      <c r="I110" s="17">
        <v>0</v>
      </c>
      <c r="J110" s="17">
        <v>143.9</v>
      </c>
      <c r="K110" s="17">
        <f t="shared" si="24"/>
        <v>5</v>
      </c>
      <c r="L110" s="17">
        <v>0</v>
      </c>
      <c r="M110" s="17">
        <v>5</v>
      </c>
      <c r="N110" s="17" t="s">
        <v>99</v>
      </c>
      <c r="O110" s="17" t="s">
        <v>98</v>
      </c>
      <c r="P110" s="28"/>
      <c r="Q110" s="14"/>
    </row>
    <row r="111" spans="1:17" s="15" customFormat="1" x14ac:dyDescent="0.3">
      <c r="A111" s="2">
        <v>19</v>
      </c>
      <c r="B111" s="17" t="s">
        <v>30</v>
      </c>
      <c r="C111" s="17" t="s">
        <v>97</v>
      </c>
      <c r="D111" s="17">
        <v>6</v>
      </c>
      <c r="E111" s="17">
        <f t="shared" si="22"/>
        <v>6</v>
      </c>
      <c r="F111" s="17">
        <v>1</v>
      </c>
      <c r="G111" s="17">
        <v>5</v>
      </c>
      <c r="H111" s="17">
        <f t="shared" si="23"/>
        <v>222.6</v>
      </c>
      <c r="I111" s="17">
        <v>31.7</v>
      </c>
      <c r="J111" s="17">
        <v>190.9</v>
      </c>
      <c r="K111" s="17">
        <f t="shared" si="24"/>
        <v>12</v>
      </c>
      <c r="L111" s="17">
        <v>3</v>
      </c>
      <c r="M111" s="17">
        <v>9</v>
      </c>
      <c r="N111" s="17" t="s">
        <v>110</v>
      </c>
      <c r="O111" s="17" t="s">
        <v>98</v>
      </c>
      <c r="P111" s="28"/>
      <c r="Q111" s="14"/>
    </row>
    <row r="112" spans="1:17" s="15" customFormat="1" x14ac:dyDescent="0.3">
      <c r="A112" s="2">
        <v>20</v>
      </c>
      <c r="B112" s="17" t="s">
        <v>30</v>
      </c>
      <c r="C112" s="17" t="s">
        <v>130</v>
      </c>
      <c r="D112" s="17">
        <v>2</v>
      </c>
      <c r="E112" s="17">
        <f t="shared" si="22"/>
        <v>30</v>
      </c>
      <c r="F112" s="17">
        <v>9</v>
      </c>
      <c r="G112" s="17">
        <v>21</v>
      </c>
      <c r="H112" s="17">
        <f t="shared" si="23"/>
        <v>1094.3</v>
      </c>
      <c r="I112" s="17">
        <v>292.3</v>
      </c>
      <c r="J112" s="17">
        <v>802</v>
      </c>
      <c r="K112" s="17">
        <f t="shared" si="24"/>
        <v>56</v>
      </c>
      <c r="L112" s="17">
        <v>14</v>
      </c>
      <c r="M112" s="17">
        <v>42</v>
      </c>
      <c r="N112" s="17" t="s">
        <v>129</v>
      </c>
      <c r="O112" s="17" t="s">
        <v>98</v>
      </c>
      <c r="P112" s="28"/>
      <c r="Q112" s="14"/>
    </row>
    <row r="113" spans="1:18" s="15" customFormat="1" x14ac:dyDescent="0.3">
      <c r="A113" s="2">
        <v>21</v>
      </c>
      <c r="B113" s="17" t="s">
        <v>30</v>
      </c>
      <c r="C113" s="17" t="s">
        <v>55</v>
      </c>
      <c r="D113" s="17">
        <v>3</v>
      </c>
      <c r="E113" s="17">
        <f t="shared" si="22"/>
        <v>12</v>
      </c>
      <c r="F113" s="17">
        <v>6</v>
      </c>
      <c r="G113" s="17">
        <v>6</v>
      </c>
      <c r="H113" s="17">
        <f t="shared" si="23"/>
        <v>342.8</v>
      </c>
      <c r="I113" s="17">
        <v>151.80000000000001</v>
      </c>
      <c r="J113" s="17">
        <v>191</v>
      </c>
      <c r="K113" s="17">
        <f t="shared" si="24"/>
        <v>14</v>
      </c>
      <c r="L113" s="17">
        <v>8</v>
      </c>
      <c r="M113" s="17">
        <v>6</v>
      </c>
      <c r="N113" s="17" t="s">
        <v>131</v>
      </c>
      <c r="O113" s="17" t="s">
        <v>98</v>
      </c>
      <c r="P113" s="28"/>
      <c r="Q113" s="14"/>
    </row>
    <row r="114" spans="1:18" s="15" customFormat="1" x14ac:dyDescent="0.3">
      <c r="A114" s="2">
        <v>22</v>
      </c>
      <c r="B114" s="17" t="s">
        <v>30</v>
      </c>
      <c r="C114" s="17" t="s">
        <v>59</v>
      </c>
      <c r="D114" s="17">
        <v>1</v>
      </c>
      <c r="E114" s="17">
        <f t="shared" si="22"/>
        <v>4</v>
      </c>
      <c r="F114" s="17">
        <v>1</v>
      </c>
      <c r="G114" s="17">
        <v>3</v>
      </c>
      <c r="H114" s="17">
        <f t="shared" si="23"/>
        <v>189.2</v>
      </c>
      <c r="I114" s="17">
        <v>33.1</v>
      </c>
      <c r="J114" s="17">
        <v>156.1</v>
      </c>
      <c r="K114" s="17">
        <f t="shared" si="24"/>
        <v>9</v>
      </c>
      <c r="L114" s="17">
        <v>2</v>
      </c>
      <c r="M114" s="17">
        <v>7</v>
      </c>
      <c r="N114" s="17" t="s">
        <v>137</v>
      </c>
      <c r="O114" s="17" t="s">
        <v>98</v>
      </c>
      <c r="P114" s="28"/>
      <c r="Q114" s="14"/>
    </row>
    <row r="115" spans="1:18" s="15" customFormat="1" x14ac:dyDescent="0.3">
      <c r="A115" s="2">
        <v>23</v>
      </c>
      <c r="B115" s="17" t="s">
        <v>51</v>
      </c>
      <c r="C115" s="17" t="s">
        <v>40</v>
      </c>
      <c r="D115" s="17">
        <v>23</v>
      </c>
      <c r="E115" s="17">
        <f t="shared" si="22"/>
        <v>2</v>
      </c>
      <c r="F115" s="17">
        <v>0</v>
      </c>
      <c r="G115" s="17">
        <v>2</v>
      </c>
      <c r="H115" s="17">
        <f t="shared" si="23"/>
        <v>109.3</v>
      </c>
      <c r="I115" s="17">
        <v>0</v>
      </c>
      <c r="J115" s="17">
        <v>109.3</v>
      </c>
      <c r="K115" s="17">
        <f t="shared" si="24"/>
        <v>3</v>
      </c>
      <c r="L115" s="17">
        <v>0</v>
      </c>
      <c r="M115" s="17">
        <v>3</v>
      </c>
      <c r="N115" s="17" t="s">
        <v>142</v>
      </c>
      <c r="O115" s="17" t="s">
        <v>141</v>
      </c>
      <c r="P115" s="28"/>
      <c r="Q115" s="14"/>
    </row>
    <row r="116" spans="1:18" s="15" customFormat="1" x14ac:dyDescent="0.3">
      <c r="A116" s="2">
        <v>24</v>
      </c>
      <c r="B116" s="17" t="s">
        <v>30</v>
      </c>
      <c r="C116" s="17" t="s">
        <v>28</v>
      </c>
      <c r="D116" s="17">
        <v>27</v>
      </c>
      <c r="E116" s="17">
        <f t="shared" si="22"/>
        <v>2</v>
      </c>
      <c r="F116" s="17">
        <v>2</v>
      </c>
      <c r="G116" s="17">
        <v>0</v>
      </c>
      <c r="H116" s="17">
        <f t="shared" si="23"/>
        <v>113.3</v>
      </c>
      <c r="I116" s="17">
        <v>113.3</v>
      </c>
      <c r="J116" s="17">
        <v>0</v>
      </c>
      <c r="K116" s="17">
        <f t="shared" si="24"/>
        <v>12</v>
      </c>
      <c r="L116" s="17">
        <v>12</v>
      </c>
      <c r="M116" s="17">
        <v>0</v>
      </c>
      <c r="N116" s="17" t="s">
        <v>163</v>
      </c>
      <c r="O116" s="17" t="s">
        <v>98</v>
      </c>
      <c r="P116" s="28"/>
      <c r="Q116" s="14"/>
    </row>
    <row r="117" spans="1:18" s="15" customFormat="1" x14ac:dyDescent="0.3">
      <c r="A117" s="2">
        <v>25</v>
      </c>
      <c r="B117" s="17" t="s">
        <v>30</v>
      </c>
      <c r="C117" s="17" t="s">
        <v>44</v>
      </c>
      <c r="D117" s="17">
        <v>20</v>
      </c>
      <c r="E117" s="17">
        <f t="shared" si="22"/>
        <v>6</v>
      </c>
      <c r="F117" s="17">
        <v>2</v>
      </c>
      <c r="G117" s="17">
        <v>4</v>
      </c>
      <c r="H117" s="17">
        <f>I117+J117</f>
        <v>284.89999999999998</v>
      </c>
      <c r="I117" s="17">
        <v>69.400000000000006</v>
      </c>
      <c r="J117" s="17">
        <v>215.5</v>
      </c>
      <c r="K117" s="17">
        <f>L117+M117</f>
        <v>9</v>
      </c>
      <c r="L117" s="17">
        <v>4</v>
      </c>
      <c r="M117" s="17">
        <v>5</v>
      </c>
      <c r="N117" s="17" t="s">
        <v>168</v>
      </c>
      <c r="O117" s="17" t="s">
        <v>165</v>
      </c>
      <c r="P117" s="28"/>
      <c r="Q117" s="14"/>
    </row>
    <row r="118" spans="1:18" s="15" customFormat="1" x14ac:dyDescent="0.3">
      <c r="A118" s="2">
        <v>26</v>
      </c>
      <c r="B118" s="17" t="s">
        <v>30</v>
      </c>
      <c r="C118" s="17" t="s">
        <v>56</v>
      </c>
      <c r="D118" s="17">
        <v>58</v>
      </c>
      <c r="E118" s="17">
        <f t="shared" si="22"/>
        <v>11</v>
      </c>
      <c r="F118" s="17">
        <v>2</v>
      </c>
      <c r="G118" s="17">
        <v>9</v>
      </c>
      <c r="H118" s="17">
        <f t="shared" si="23"/>
        <v>446</v>
      </c>
      <c r="I118" s="17">
        <v>85</v>
      </c>
      <c r="J118" s="17">
        <v>361</v>
      </c>
      <c r="K118" s="17">
        <f t="shared" si="24"/>
        <v>25</v>
      </c>
      <c r="L118" s="17">
        <v>7</v>
      </c>
      <c r="M118" s="17">
        <v>18</v>
      </c>
      <c r="N118" s="17" t="s">
        <v>167</v>
      </c>
      <c r="O118" s="17" t="s">
        <v>165</v>
      </c>
      <c r="P118" s="28"/>
      <c r="Q118" s="14"/>
    </row>
    <row r="119" spans="1:18" s="15" customFormat="1" x14ac:dyDescent="0.3">
      <c r="A119" s="2">
        <v>27</v>
      </c>
      <c r="B119" s="17" t="s">
        <v>30</v>
      </c>
      <c r="C119" s="17" t="s">
        <v>106</v>
      </c>
      <c r="D119" s="17">
        <v>18</v>
      </c>
      <c r="E119" s="17">
        <f t="shared" si="22"/>
        <v>12</v>
      </c>
      <c r="F119" s="17">
        <v>0</v>
      </c>
      <c r="G119" s="17">
        <v>12</v>
      </c>
      <c r="H119" s="17">
        <f t="shared" si="23"/>
        <v>498.1</v>
      </c>
      <c r="I119" s="17">
        <v>0</v>
      </c>
      <c r="J119" s="17">
        <v>498.1</v>
      </c>
      <c r="K119" s="17">
        <f t="shared" si="24"/>
        <v>29</v>
      </c>
      <c r="L119" s="17">
        <v>0</v>
      </c>
      <c r="M119" s="17">
        <v>29</v>
      </c>
      <c r="N119" s="17" t="s">
        <v>166</v>
      </c>
      <c r="O119" s="17" t="s">
        <v>165</v>
      </c>
      <c r="P119" s="28"/>
      <c r="Q119" s="14"/>
    </row>
    <row r="120" spans="1:18" s="15" customFormat="1" x14ac:dyDescent="0.3">
      <c r="A120" s="2">
        <v>28</v>
      </c>
      <c r="B120" s="17" t="s">
        <v>172</v>
      </c>
      <c r="C120" s="17" t="s">
        <v>44</v>
      </c>
      <c r="D120" s="17">
        <v>6</v>
      </c>
      <c r="E120" s="17">
        <f t="shared" si="22"/>
        <v>1</v>
      </c>
      <c r="F120" s="17">
        <v>1</v>
      </c>
      <c r="G120" s="17">
        <v>0</v>
      </c>
      <c r="H120" s="17">
        <f t="shared" si="23"/>
        <v>45.4</v>
      </c>
      <c r="I120" s="17">
        <v>45.4</v>
      </c>
      <c r="J120" s="17">
        <v>0</v>
      </c>
      <c r="K120" s="17">
        <f t="shared" si="24"/>
        <v>1</v>
      </c>
      <c r="L120" s="17">
        <v>1</v>
      </c>
      <c r="M120" s="17">
        <v>0</v>
      </c>
      <c r="N120" s="17" t="s">
        <v>173</v>
      </c>
      <c r="O120" s="17" t="s">
        <v>165</v>
      </c>
      <c r="P120" s="28"/>
      <c r="Q120" s="14"/>
    </row>
    <row r="121" spans="1:18" s="15" customFormat="1" x14ac:dyDescent="0.3">
      <c r="A121" s="2">
        <v>29</v>
      </c>
      <c r="B121" s="17" t="s">
        <v>30</v>
      </c>
      <c r="C121" s="56" t="s">
        <v>29</v>
      </c>
      <c r="D121" s="17">
        <v>15</v>
      </c>
      <c r="E121" s="17">
        <f t="shared" si="22"/>
        <v>1</v>
      </c>
      <c r="F121" s="17">
        <v>0</v>
      </c>
      <c r="G121" s="17">
        <v>1</v>
      </c>
      <c r="H121" s="17">
        <f t="shared" si="23"/>
        <v>50.4</v>
      </c>
      <c r="I121" s="17">
        <v>0</v>
      </c>
      <c r="J121" s="17">
        <v>50.4</v>
      </c>
      <c r="K121" s="17">
        <f t="shared" si="24"/>
        <v>2</v>
      </c>
      <c r="L121" s="17">
        <v>0</v>
      </c>
      <c r="M121" s="17">
        <v>2</v>
      </c>
      <c r="N121" s="20" t="s">
        <v>267</v>
      </c>
      <c r="O121" s="57">
        <v>47848</v>
      </c>
      <c r="P121" s="28"/>
      <c r="Q121" s="14"/>
    </row>
    <row r="122" spans="1:18" s="15" customFormat="1" x14ac:dyDescent="0.3">
      <c r="A122" s="2">
        <v>30</v>
      </c>
      <c r="B122" s="17" t="s">
        <v>30</v>
      </c>
      <c r="C122" s="17" t="s">
        <v>48</v>
      </c>
      <c r="D122" s="17">
        <v>28</v>
      </c>
      <c r="E122" s="17">
        <f t="shared" si="22"/>
        <v>8</v>
      </c>
      <c r="F122" s="17">
        <v>2</v>
      </c>
      <c r="G122" s="17">
        <v>6</v>
      </c>
      <c r="H122" s="17">
        <f t="shared" si="23"/>
        <v>398.5</v>
      </c>
      <c r="I122" s="17">
        <v>107.6</v>
      </c>
      <c r="J122" s="17">
        <v>290.89999999999998</v>
      </c>
      <c r="K122" s="17">
        <f t="shared" si="24"/>
        <v>17</v>
      </c>
      <c r="L122" s="17">
        <v>6</v>
      </c>
      <c r="M122" s="17">
        <v>11</v>
      </c>
      <c r="N122" s="20" t="s">
        <v>268</v>
      </c>
      <c r="O122" s="57">
        <v>47848</v>
      </c>
      <c r="P122" s="28"/>
      <c r="Q122" s="14"/>
    </row>
    <row r="123" spans="1:18" s="15" customFormat="1" x14ac:dyDescent="0.3">
      <c r="A123" s="2">
        <v>31</v>
      </c>
      <c r="B123" s="17" t="s">
        <v>30</v>
      </c>
      <c r="C123" s="17" t="s">
        <v>265</v>
      </c>
      <c r="D123" s="17" t="s">
        <v>266</v>
      </c>
      <c r="E123" s="17">
        <f t="shared" si="22"/>
        <v>2</v>
      </c>
      <c r="F123" s="17">
        <v>1</v>
      </c>
      <c r="G123" s="17">
        <v>1</v>
      </c>
      <c r="H123" s="17">
        <f t="shared" si="23"/>
        <v>128.4</v>
      </c>
      <c r="I123" s="17">
        <v>64.400000000000006</v>
      </c>
      <c r="J123" s="17">
        <v>64</v>
      </c>
      <c r="K123" s="17">
        <f t="shared" si="24"/>
        <v>2</v>
      </c>
      <c r="L123" s="17">
        <v>1</v>
      </c>
      <c r="M123" s="17">
        <v>1</v>
      </c>
      <c r="N123" s="20" t="s">
        <v>269</v>
      </c>
      <c r="O123" s="57">
        <v>48213</v>
      </c>
      <c r="P123" s="28"/>
      <c r="Q123" s="14"/>
    </row>
    <row r="124" spans="1:18" s="15" customFormat="1" x14ac:dyDescent="0.3">
      <c r="A124" s="2">
        <v>32</v>
      </c>
      <c r="B124" s="17" t="s">
        <v>30</v>
      </c>
      <c r="C124" s="17" t="s">
        <v>106</v>
      </c>
      <c r="D124" s="17">
        <v>48</v>
      </c>
      <c r="E124" s="17">
        <f t="shared" si="22"/>
        <v>12</v>
      </c>
      <c r="F124" s="17">
        <v>2</v>
      </c>
      <c r="G124" s="17">
        <v>10</v>
      </c>
      <c r="H124" s="17">
        <f t="shared" si="23"/>
        <v>496.1</v>
      </c>
      <c r="I124" s="17">
        <v>101.4</v>
      </c>
      <c r="J124" s="17">
        <v>394.7</v>
      </c>
      <c r="K124" s="17">
        <f t="shared" si="24"/>
        <v>21</v>
      </c>
      <c r="L124" s="17">
        <v>8</v>
      </c>
      <c r="M124" s="17">
        <v>13</v>
      </c>
      <c r="N124" s="20" t="s">
        <v>275</v>
      </c>
      <c r="O124" s="57">
        <v>48213</v>
      </c>
      <c r="P124" s="28"/>
      <c r="Q124" s="14"/>
    </row>
    <row r="125" spans="1:18" s="15" customFormat="1" x14ac:dyDescent="0.3">
      <c r="A125" s="2">
        <v>33</v>
      </c>
      <c r="B125" s="17" t="s">
        <v>30</v>
      </c>
      <c r="C125" s="17" t="s">
        <v>97</v>
      </c>
      <c r="D125" s="17">
        <v>26</v>
      </c>
      <c r="E125" s="17">
        <f t="shared" si="22"/>
        <v>12</v>
      </c>
      <c r="F125" s="17">
        <v>4</v>
      </c>
      <c r="G125" s="17">
        <v>8</v>
      </c>
      <c r="H125" s="17">
        <f t="shared" si="23"/>
        <v>688.8</v>
      </c>
      <c r="I125" s="17">
        <v>192.4</v>
      </c>
      <c r="J125" s="17">
        <v>496.4</v>
      </c>
      <c r="K125" s="17">
        <f t="shared" si="24"/>
        <v>23</v>
      </c>
      <c r="L125" s="17">
        <v>5</v>
      </c>
      <c r="M125" s="17">
        <v>18</v>
      </c>
      <c r="N125" s="20" t="s">
        <v>286</v>
      </c>
      <c r="O125" s="57">
        <v>47849</v>
      </c>
      <c r="P125" s="28"/>
      <c r="Q125" s="14"/>
    </row>
    <row r="126" spans="1:18" s="10" customFormat="1" x14ac:dyDescent="0.3">
      <c r="A126" s="70">
        <v>33</v>
      </c>
      <c r="B126" s="94" t="s">
        <v>17</v>
      </c>
      <c r="C126" s="94"/>
      <c r="D126" s="94"/>
      <c r="E126" s="70">
        <f t="shared" ref="E126:M126" si="25">SUM(E93:E125)</f>
        <v>253</v>
      </c>
      <c r="F126" s="70">
        <f t="shared" si="25"/>
        <v>56</v>
      </c>
      <c r="G126" s="70">
        <f t="shared" si="25"/>
        <v>197</v>
      </c>
      <c r="H126" s="59">
        <f t="shared" si="25"/>
        <v>10187.299999999997</v>
      </c>
      <c r="I126" s="59">
        <f t="shared" si="25"/>
        <v>2200.9</v>
      </c>
      <c r="J126" s="59">
        <f t="shared" si="25"/>
        <v>7986.4</v>
      </c>
      <c r="K126" s="70">
        <f t="shared" si="25"/>
        <v>435</v>
      </c>
      <c r="L126" s="70">
        <f t="shared" si="25"/>
        <v>112</v>
      </c>
      <c r="M126" s="70">
        <f t="shared" si="25"/>
        <v>323</v>
      </c>
      <c r="N126" s="70" t="s">
        <v>18</v>
      </c>
      <c r="O126" s="70" t="s">
        <v>18</v>
      </c>
      <c r="P126" s="16"/>
      <c r="Q126" s="9"/>
    </row>
    <row r="127" spans="1:18" s="6" customFormat="1" x14ac:dyDescent="0.3">
      <c r="A127" s="73" t="s">
        <v>16</v>
      </c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5"/>
    </row>
    <row r="128" spans="1:18" s="15" customFormat="1" x14ac:dyDescent="0.3">
      <c r="A128" s="2">
        <v>1</v>
      </c>
      <c r="B128" s="32" t="s">
        <v>31</v>
      </c>
      <c r="C128" s="13" t="s">
        <v>84</v>
      </c>
      <c r="D128" s="13">
        <v>3</v>
      </c>
      <c r="E128" s="52">
        <f>F128+G128</f>
        <v>6</v>
      </c>
      <c r="F128" s="33">
        <v>0</v>
      </c>
      <c r="G128" s="19">
        <v>6</v>
      </c>
      <c r="H128" s="2">
        <f t="shared" ref="H128:H151" si="26">I128+J128</f>
        <v>239.7</v>
      </c>
      <c r="I128" s="13">
        <v>0</v>
      </c>
      <c r="J128" s="13">
        <v>239.7</v>
      </c>
      <c r="K128" s="2">
        <f t="shared" ref="K128:K145" si="27">L128+M128</f>
        <v>8</v>
      </c>
      <c r="L128" s="13">
        <v>0</v>
      </c>
      <c r="M128" s="13">
        <v>8</v>
      </c>
      <c r="N128" s="20" t="s">
        <v>180</v>
      </c>
      <c r="O128" s="13">
        <v>2028</v>
      </c>
      <c r="P128" s="30"/>
      <c r="Q128" s="14"/>
      <c r="R128" s="18"/>
    </row>
    <row r="129" spans="1:18" s="15" customFormat="1" x14ac:dyDescent="0.3">
      <c r="A129" s="2">
        <v>2</v>
      </c>
      <c r="B129" s="13" t="s">
        <v>31</v>
      </c>
      <c r="C129" s="34" t="s">
        <v>82</v>
      </c>
      <c r="D129" s="34" t="s">
        <v>83</v>
      </c>
      <c r="E129" s="52">
        <f t="shared" ref="E129:E186" si="28">F129+G129</f>
        <v>5</v>
      </c>
      <c r="F129" s="19">
        <v>0</v>
      </c>
      <c r="G129" s="19">
        <v>5</v>
      </c>
      <c r="H129" s="2">
        <f t="shared" si="26"/>
        <v>189</v>
      </c>
      <c r="I129" s="17">
        <v>0</v>
      </c>
      <c r="J129" s="17">
        <v>189</v>
      </c>
      <c r="K129" s="2">
        <f t="shared" si="27"/>
        <v>8</v>
      </c>
      <c r="L129" s="17">
        <v>0</v>
      </c>
      <c r="M129" s="17">
        <v>8</v>
      </c>
      <c r="N129" s="20" t="s">
        <v>181</v>
      </c>
      <c r="O129" s="13">
        <v>2028</v>
      </c>
      <c r="P129" s="30"/>
      <c r="Q129" s="14"/>
      <c r="R129" s="18"/>
    </row>
    <row r="130" spans="1:18" s="15" customFormat="1" x14ac:dyDescent="0.3">
      <c r="A130" s="2">
        <v>3</v>
      </c>
      <c r="B130" s="13" t="s">
        <v>31</v>
      </c>
      <c r="C130" s="13" t="s">
        <v>47</v>
      </c>
      <c r="D130" s="13">
        <v>20</v>
      </c>
      <c r="E130" s="52">
        <f t="shared" si="28"/>
        <v>10</v>
      </c>
      <c r="F130" s="13">
        <v>2</v>
      </c>
      <c r="G130" s="13">
        <v>8</v>
      </c>
      <c r="H130" s="2">
        <f t="shared" si="26"/>
        <v>546.79999999999995</v>
      </c>
      <c r="I130" s="13">
        <v>137.19999999999999</v>
      </c>
      <c r="J130" s="13">
        <v>409.6</v>
      </c>
      <c r="K130" s="2">
        <f t="shared" si="27"/>
        <v>13</v>
      </c>
      <c r="L130" s="13">
        <v>2</v>
      </c>
      <c r="M130" s="13">
        <v>11</v>
      </c>
      <c r="N130" s="2" t="s">
        <v>182</v>
      </c>
      <c r="O130" s="2">
        <v>2028</v>
      </c>
      <c r="P130" s="30"/>
      <c r="Q130" s="14"/>
      <c r="R130" s="18"/>
    </row>
    <row r="131" spans="1:18" s="15" customFormat="1" x14ac:dyDescent="0.3">
      <c r="A131" s="2">
        <v>4</v>
      </c>
      <c r="B131" s="13" t="s">
        <v>31</v>
      </c>
      <c r="C131" s="13" t="s">
        <v>47</v>
      </c>
      <c r="D131" s="13">
        <v>22</v>
      </c>
      <c r="E131" s="52">
        <f t="shared" si="28"/>
        <v>8</v>
      </c>
      <c r="F131" s="13">
        <v>3</v>
      </c>
      <c r="G131" s="13">
        <v>5</v>
      </c>
      <c r="H131" s="2">
        <f t="shared" si="26"/>
        <v>413.7</v>
      </c>
      <c r="I131" s="13">
        <v>175.2</v>
      </c>
      <c r="J131" s="13">
        <v>238.5</v>
      </c>
      <c r="K131" s="2">
        <f t="shared" si="27"/>
        <v>14</v>
      </c>
      <c r="L131" s="13">
        <v>4</v>
      </c>
      <c r="M131" s="13">
        <v>10</v>
      </c>
      <c r="N131" s="2" t="s">
        <v>183</v>
      </c>
      <c r="O131" s="2">
        <v>2028</v>
      </c>
      <c r="P131" s="30"/>
      <c r="Q131" s="14"/>
      <c r="R131" s="18"/>
    </row>
    <row r="132" spans="1:18" s="15" customFormat="1" x14ac:dyDescent="0.3">
      <c r="A132" s="2">
        <v>5</v>
      </c>
      <c r="B132" s="13" t="s">
        <v>31</v>
      </c>
      <c r="C132" s="13" t="s">
        <v>47</v>
      </c>
      <c r="D132" s="13">
        <v>9</v>
      </c>
      <c r="E132" s="52">
        <f t="shared" si="28"/>
        <v>6</v>
      </c>
      <c r="F132" s="13">
        <v>0</v>
      </c>
      <c r="G132" s="13">
        <v>6</v>
      </c>
      <c r="H132" s="2">
        <f t="shared" si="26"/>
        <v>227.5</v>
      </c>
      <c r="I132" s="13">
        <v>0</v>
      </c>
      <c r="J132" s="13">
        <v>227.5</v>
      </c>
      <c r="K132" s="2">
        <f t="shared" si="27"/>
        <v>10</v>
      </c>
      <c r="L132" s="13">
        <v>0</v>
      </c>
      <c r="M132" s="13">
        <v>10</v>
      </c>
      <c r="N132" s="2" t="s">
        <v>184</v>
      </c>
      <c r="O132" s="2">
        <v>2028</v>
      </c>
      <c r="P132" s="30"/>
      <c r="Q132" s="14"/>
      <c r="R132" s="18"/>
    </row>
    <row r="133" spans="1:18" s="15" customFormat="1" x14ac:dyDescent="0.3">
      <c r="A133" s="2">
        <v>6</v>
      </c>
      <c r="B133" s="13" t="s">
        <v>31</v>
      </c>
      <c r="C133" s="13" t="s">
        <v>85</v>
      </c>
      <c r="D133" s="13">
        <v>3</v>
      </c>
      <c r="E133" s="52">
        <f t="shared" si="28"/>
        <v>6</v>
      </c>
      <c r="F133" s="13">
        <v>1</v>
      </c>
      <c r="G133" s="13">
        <v>5</v>
      </c>
      <c r="H133" s="2">
        <f t="shared" si="26"/>
        <v>256.8</v>
      </c>
      <c r="I133" s="13">
        <v>55.9</v>
      </c>
      <c r="J133" s="13">
        <v>200.9</v>
      </c>
      <c r="K133" s="2">
        <f t="shared" si="27"/>
        <v>14</v>
      </c>
      <c r="L133" s="13">
        <v>1</v>
      </c>
      <c r="M133" s="13">
        <v>13</v>
      </c>
      <c r="N133" s="2" t="s">
        <v>185</v>
      </c>
      <c r="O133" s="2">
        <v>2029</v>
      </c>
      <c r="P133" s="30"/>
      <c r="Q133" s="14"/>
      <c r="R133" s="18"/>
    </row>
    <row r="134" spans="1:18" s="15" customFormat="1" x14ac:dyDescent="0.3">
      <c r="A134" s="2">
        <v>7</v>
      </c>
      <c r="B134" s="13" t="s">
        <v>31</v>
      </c>
      <c r="C134" s="13" t="s">
        <v>46</v>
      </c>
      <c r="D134" s="13">
        <v>47</v>
      </c>
      <c r="E134" s="52">
        <f t="shared" si="28"/>
        <v>9</v>
      </c>
      <c r="F134" s="13">
        <v>1</v>
      </c>
      <c r="G134" s="13">
        <v>8</v>
      </c>
      <c r="H134" s="2">
        <f t="shared" si="26"/>
        <v>523.1</v>
      </c>
      <c r="I134" s="13">
        <v>33.9</v>
      </c>
      <c r="J134" s="13">
        <v>489.2</v>
      </c>
      <c r="K134" s="2">
        <f t="shared" si="27"/>
        <v>10</v>
      </c>
      <c r="L134" s="13">
        <v>2</v>
      </c>
      <c r="M134" s="13">
        <v>8</v>
      </c>
      <c r="N134" s="2" t="s">
        <v>186</v>
      </c>
      <c r="O134" s="2">
        <v>2029</v>
      </c>
      <c r="P134" s="30"/>
      <c r="Q134" s="14"/>
      <c r="R134" s="18"/>
    </row>
    <row r="135" spans="1:18" s="15" customFormat="1" x14ac:dyDescent="0.3">
      <c r="A135" s="2">
        <v>8</v>
      </c>
      <c r="B135" s="13" t="s">
        <v>31</v>
      </c>
      <c r="C135" s="13" t="s">
        <v>37</v>
      </c>
      <c r="D135" s="13">
        <v>25</v>
      </c>
      <c r="E135" s="52">
        <f t="shared" si="28"/>
        <v>8</v>
      </c>
      <c r="F135" s="33">
        <v>1</v>
      </c>
      <c r="G135" s="19">
        <v>7</v>
      </c>
      <c r="H135" s="2">
        <f t="shared" si="26"/>
        <v>423.9</v>
      </c>
      <c r="I135" s="13">
        <v>53.4</v>
      </c>
      <c r="J135" s="13">
        <v>370.5</v>
      </c>
      <c r="K135" s="2">
        <f t="shared" si="27"/>
        <v>15</v>
      </c>
      <c r="L135" s="13">
        <v>2</v>
      </c>
      <c r="M135" s="13">
        <v>13</v>
      </c>
      <c r="N135" s="2" t="s">
        <v>187</v>
      </c>
      <c r="O135" s="2">
        <v>2029</v>
      </c>
      <c r="P135" s="30"/>
      <c r="Q135" s="14"/>
      <c r="R135" s="18"/>
    </row>
    <row r="136" spans="1:18" s="15" customFormat="1" x14ac:dyDescent="0.3">
      <c r="A136" s="2">
        <v>9</v>
      </c>
      <c r="B136" s="13" t="s">
        <v>31</v>
      </c>
      <c r="C136" s="13" t="s">
        <v>82</v>
      </c>
      <c r="D136" s="13" t="s">
        <v>86</v>
      </c>
      <c r="E136" s="52">
        <f t="shared" si="28"/>
        <v>11</v>
      </c>
      <c r="F136" s="33">
        <v>2</v>
      </c>
      <c r="G136" s="19">
        <v>9</v>
      </c>
      <c r="H136" s="2">
        <f t="shared" si="26"/>
        <v>662.8</v>
      </c>
      <c r="I136" s="13">
        <v>108.4</v>
      </c>
      <c r="J136" s="13">
        <v>554.4</v>
      </c>
      <c r="K136" s="2">
        <f t="shared" si="27"/>
        <v>20</v>
      </c>
      <c r="L136" s="13">
        <v>2</v>
      </c>
      <c r="M136" s="13">
        <v>18</v>
      </c>
      <c r="N136" s="2" t="s">
        <v>188</v>
      </c>
      <c r="O136" s="2">
        <v>2029</v>
      </c>
      <c r="P136" s="30"/>
      <c r="Q136" s="14"/>
    </row>
    <row r="137" spans="1:18" s="15" customFormat="1" x14ac:dyDescent="0.3">
      <c r="A137" s="2">
        <v>10</v>
      </c>
      <c r="B137" s="13" t="s">
        <v>31</v>
      </c>
      <c r="C137" s="13" t="s">
        <v>36</v>
      </c>
      <c r="D137" s="29">
        <v>10</v>
      </c>
      <c r="E137" s="52">
        <f t="shared" si="28"/>
        <v>9</v>
      </c>
      <c r="F137" s="33">
        <v>1</v>
      </c>
      <c r="G137" s="19">
        <v>8</v>
      </c>
      <c r="H137" s="2">
        <f t="shared" si="26"/>
        <v>512.9</v>
      </c>
      <c r="I137" s="13">
        <v>55.1</v>
      </c>
      <c r="J137" s="13">
        <v>457.8</v>
      </c>
      <c r="K137" s="2">
        <v>16</v>
      </c>
      <c r="L137" s="13">
        <v>1</v>
      </c>
      <c r="M137" s="13">
        <v>15</v>
      </c>
      <c r="N137" s="2" t="s">
        <v>189</v>
      </c>
      <c r="O137" s="2">
        <v>2029</v>
      </c>
      <c r="P137" s="30"/>
      <c r="Q137" s="14"/>
    </row>
    <row r="138" spans="1:18" s="15" customFormat="1" x14ac:dyDescent="0.3">
      <c r="A138" s="2">
        <v>11</v>
      </c>
      <c r="B138" s="13" t="s">
        <v>31</v>
      </c>
      <c r="C138" s="13" t="s">
        <v>36</v>
      </c>
      <c r="D138" s="29" t="s">
        <v>89</v>
      </c>
      <c r="E138" s="52">
        <f t="shared" si="28"/>
        <v>12</v>
      </c>
      <c r="F138" s="33">
        <v>1</v>
      </c>
      <c r="G138" s="19">
        <v>11</v>
      </c>
      <c r="H138" s="2">
        <f t="shared" si="26"/>
        <v>640.20000000000005</v>
      </c>
      <c r="I138" s="13">
        <v>74.099999999999994</v>
      </c>
      <c r="J138" s="13">
        <v>566.1</v>
      </c>
      <c r="K138" s="2">
        <f t="shared" si="27"/>
        <v>23</v>
      </c>
      <c r="L138" s="13">
        <v>1</v>
      </c>
      <c r="M138" s="13">
        <v>22</v>
      </c>
      <c r="N138" s="2" t="s">
        <v>190</v>
      </c>
      <c r="O138" s="2">
        <v>2029</v>
      </c>
      <c r="P138" s="30"/>
      <c r="Q138" s="14"/>
    </row>
    <row r="139" spans="1:18" s="15" customFormat="1" x14ac:dyDescent="0.3">
      <c r="A139" s="2">
        <v>12</v>
      </c>
      <c r="B139" s="13" t="s">
        <v>31</v>
      </c>
      <c r="C139" s="13" t="s">
        <v>43</v>
      </c>
      <c r="D139" s="29">
        <v>9</v>
      </c>
      <c r="E139" s="52">
        <f t="shared" si="28"/>
        <v>9</v>
      </c>
      <c r="F139" s="33">
        <v>1</v>
      </c>
      <c r="G139" s="19">
        <v>8</v>
      </c>
      <c r="H139" s="2">
        <f t="shared" si="26"/>
        <v>367.29999999999995</v>
      </c>
      <c r="I139" s="13">
        <v>31.9</v>
      </c>
      <c r="J139" s="13">
        <v>335.4</v>
      </c>
      <c r="K139" s="2">
        <f t="shared" si="27"/>
        <v>13</v>
      </c>
      <c r="L139" s="13">
        <v>1</v>
      </c>
      <c r="M139" s="13">
        <v>12</v>
      </c>
      <c r="N139" s="2" t="s">
        <v>191</v>
      </c>
      <c r="O139" s="2">
        <v>2030</v>
      </c>
      <c r="P139" s="30"/>
      <c r="Q139" s="14"/>
    </row>
    <row r="140" spans="1:18" s="15" customFormat="1" x14ac:dyDescent="0.3">
      <c r="A140" s="2">
        <v>13</v>
      </c>
      <c r="B140" s="13" t="s">
        <v>31</v>
      </c>
      <c r="C140" s="13" t="s">
        <v>43</v>
      </c>
      <c r="D140" s="29">
        <v>13</v>
      </c>
      <c r="E140" s="52">
        <f t="shared" si="28"/>
        <v>7</v>
      </c>
      <c r="F140" s="33">
        <v>1</v>
      </c>
      <c r="G140" s="19">
        <v>6</v>
      </c>
      <c r="H140" s="2">
        <f t="shared" si="26"/>
        <v>290.39999999999998</v>
      </c>
      <c r="I140" s="13">
        <v>51</v>
      </c>
      <c r="J140" s="13">
        <v>239.4</v>
      </c>
      <c r="K140" s="2">
        <f t="shared" si="27"/>
        <v>12</v>
      </c>
      <c r="L140" s="13">
        <v>1</v>
      </c>
      <c r="M140" s="13">
        <v>11</v>
      </c>
      <c r="N140" s="2" t="s">
        <v>192</v>
      </c>
      <c r="O140" s="2">
        <v>2030</v>
      </c>
      <c r="P140" s="46" t="s">
        <v>146</v>
      </c>
      <c r="Q140" s="14"/>
    </row>
    <row r="141" spans="1:18" s="15" customFormat="1" x14ac:dyDescent="0.3">
      <c r="A141" s="2">
        <v>14</v>
      </c>
      <c r="B141" s="13" t="s">
        <v>31</v>
      </c>
      <c r="C141" s="13" t="s">
        <v>37</v>
      </c>
      <c r="D141" s="29">
        <v>28</v>
      </c>
      <c r="E141" s="52">
        <f t="shared" si="28"/>
        <v>11</v>
      </c>
      <c r="F141" s="33">
        <v>1</v>
      </c>
      <c r="G141" s="19">
        <v>10</v>
      </c>
      <c r="H141" s="2">
        <f t="shared" si="26"/>
        <v>686.09999999999991</v>
      </c>
      <c r="I141" s="13">
        <v>54.8</v>
      </c>
      <c r="J141" s="13">
        <v>631.29999999999995</v>
      </c>
      <c r="K141" s="2">
        <f t="shared" si="27"/>
        <v>19</v>
      </c>
      <c r="L141" s="13">
        <v>1</v>
      </c>
      <c r="M141" s="13">
        <v>18</v>
      </c>
      <c r="N141" s="2" t="s">
        <v>193</v>
      </c>
      <c r="O141" s="2">
        <v>2030</v>
      </c>
      <c r="P141" s="30"/>
      <c r="Q141" s="14"/>
    </row>
    <row r="142" spans="1:18" s="23" customFormat="1" x14ac:dyDescent="0.3">
      <c r="A142" s="2">
        <v>15</v>
      </c>
      <c r="B142" s="13" t="s">
        <v>31</v>
      </c>
      <c r="C142" s="13" t="s">
        <v>43</v>
      </c>
      <c r="D142" s="29">
        <v>5</v>
      </c>
      <c r="E142" s="52">
        <f t="shared" si="28"/>
        <v>13</v>
      </c>
      <c r="F142" s="33">
        <v>2</v>
      </c>
      <c r="G142" s="19">
        <v>11</v>
      </c>
      <c r="H142" s="2">
        <f t="shared" si="26"/>
        <v>390</v>
      </c>
      <c r="I142" s="13">
        <v>50.3</v>
      </c>
      <c r="J142" s="13">
        <v>339.7</v>
      </c>
      <c r="K142" s="2">
        <f t="shared" si="27"/>
        <v>19</v>
      </c>
      <c r="L142" s="13">
        <v>3</v>
      </c>
      <c r="M142" s="13">
        <v>16</v>
      </c>
      <c r="N142" s="2" t="s">
        <v>194</v>
      </c>
      <c r="O142" s="2">
        <v>2030</v>
      </c>
      <c r="P142" s="13"/>
      <c r="Q142" s="22"/>
    </row>
    <row r="143" spans="1:18" s="23" customFormat="1" x14ac:dyDescent="0.3">
      <c r="A143" s="2">
        <v>16</v>
      </c>
      <c r="B143" s="32" t="s">
        <v>31</v>
      </c>
      <c r="C143" s="13" t="s">
        <v>100</v>
      </c>
      <c r="D143" s="13">
        <v>27</v>
      </c>
      <c r="E143" s="52">
        <f t="shared" si="28"/>
        <v>6</v>
      </c>
      <c r="F143" s="13">
        <v>1</v>
      </c>
      <c r="G143" s="13">
        <v>5</v>
      </c>
      <c r="H143" s="13">
        <f t="shared" si="26"/>
        <v>231.5</v>
      </c>
      <c r="I143" s="13">
        <v>48.1</v>
      </c>
      <c r="J143" s="13">
        <v>183.4</v>
      </c>
      <c r="K143" s="13">
        <f t="shared" si="27"/>
        <v>11</v>
      </c>
      <c r="L143" s="13">
        <v>4</v>
      </c>
      <c r="M143" s="13">
        <v>7</v>
      </c>
      <c r="N143" s="20" t="s">
        <v>104</v>
      </c>
      <c r="O143" s="13">
        <v>2030</v>
      </c>
      <c r="P143" s="13"/>
      <c r="Q143" s="22"/>
      <c r="R143" s="24"/>
    </row>
    <row r="144" spans="1:18" s="23" customFormat="1" x14ac:dyDescent="0.3">
      <c r="A144" s="2">
        <v>17</v>
      </c>
      <c r="B144" s="32" t="s">
        <v>31</v>
      </c>
      <c r="C144" s="13" t="s">
        <v>100</v>
      </c>
      <c r="D144" s="13">
        <v>23</v>
      </c>
      <c r="E144" s="52">
        <f t="shared" si="28"/>
        <v>3</v>
      </c>
      <c r="F144" s="13">
        <v>1</v>
      </c>
      <c r="G144" s="13">
        <v>2</v>
      </c>
      <c r="H144" s="13">
        <f t="shared" si="26"/>
        <v>144.6</v>
      </c>
      <c r="I144" s="13">
        <v>58.3</v>
      </c>
      <c r="J144" s="13">
        <v>86.3</v>
      </c>
      <c r="K144" s="13">
        <f t="shared" si="27"/>
        <v>9</v>
      </c>
      <c r="L144" s="13">
        <v>2</v>
      </c>
      <c r="M144" s="13">
        <v>7</v>
      </c>
      <c r="N144" s="20" t="s">
        <v>103</v>
      </c>
      <c r="O144" s="13">
        <v>2030</v>
      </c>
      <c r="P144" s="13"/>
      <c r="Q144" s="22"/>
      <c r="R144" s="24"/>
    </row>
    <row r="145" spans="1:18" s="23" customFormat="1" x14ac:dyDescent="0.3">
      <c r="A145" s="2">
        <v>18</v>
      </c>
      <c r="B145" s="32" t="s">
        <v>31</v>
      </c>
      <c r="C145" s="13" t="s">
        <v>43</v>
      </c>
      <c r="D145" s="13">
        <v>1</v>
      </c>
      <c r="E145" s="52">
        <f t="shared" si="28"/>
        <v>11</v>
      </c>
      <c r="F145" s="13">
        <v>6</v>
      </c>
      <c r="G145" s="13">
        <v>5</v>
      </c>
      <c r="H145" s="2">
        <f t="shared" si="26"/>
        <v>360.4</v>
      </c>
      <c r="I145" s="13">
        <v>192.6</v>
      </c>
      <c r="J145" s="13">
        <v>167.8</v>
      </c>
      <c r="K145" s="13">
        <f t="shared" si="27"/>
        <v>14</v>
      </c>
      <c r="L145" s="13">
        <v>9</v>
      </c>
      <c r="M145" s="13">
        <v>5</v>
      </c>
      <c r="N145" s="20" t="s">
        <v>102</v>
      </c>
      <c r="O145" s="13">
        <v>2030</v>
      </c>
      <c r="P145" s="13"/>
      <c r="Q145" s="22"/>
      <c r="R145" s="24"/>
    </row>
    <row r="146" spans="1:18" s="23" customFormat="1" x14ac:dyDescent="0.3">
      <c r="A146" s="2">
        <v>19</v>
      </c>
      <c r="B146" s="32" t="s">
        <v>31</v>
      </c>
      <c r="C146" s="17" t="s">
        <v>47</v>
      </c>
      <c r="D146" s="17">
        <v>16</v>
      </c>
      <c r="E146" s="52">
        <f t="shared" si="28"/>
        <v>13</v>
      </c>
      <c r="F146" s="33">
        <v>0</v>
      </c>
      <c r="G146" s="19">
        <v>13</v>
      </c>
      <c r="H146" s="13">
        <f t="shared" si="26"/>
        <v>599</v>
      </c>
      <c r="I146" s="17">
        <v>0</v>
      </c>
      <c r="J146" s="17">
        <v>599</v>
      </c>
      <c r="K146" s="13">
        <f>M146+L146</f>
        <v>24</v>
      </c>
      <c r="L146" s="17">
        <v>0</v>
      </c>
      <c r="M146" s="17">
        <v>24</v>
      </c>
      <c r="N146" s="20" t="s">
        <v>101</v>
      </c>
      <c r="O146" s="13">
        <v>2030</v>
      </c>
      <c r="P146" s="13"/>
      <c r="Q146" s="22"/>
      <c r="R146" s="24"/>
    </row>
    <row r="147" spans="1:18" s="23" customFormat="1" x14ac:dyDescent="0.3">
      <c r="A147" s="2">
        <v>20</v>
      </c>
      <c r="B147" s="32" t="s">
        <v>31</v>
      </c>
      <c r="C147" s="13" t="s">
        <v>106</v>
      </c>
      <c r="D147" s="13">
        <v>18</v>
      </c>
      <c r="E147" s="52">
        <f t="shared" si="28"/>
        <v>7</v>
      </c>
      <c r="F147" s="33">
        <v>1</v>
      </c>
      <c r="G147" s="19">
        <v>6</v>
      </c>
      <c r="H147" s="13">
        <f>I147+J147</f>
        <v>279.10000000000002</v>
      </c>
      <c r="I147" s="13">
        <v>41.8</v>
      </c>
      <c r="J147" s="13">
        <v>237.3</v>
      </c>
      <c r="K147" s="13">
        <f>L147+M147</f>
        <v>14</v>
      </c>
      <c r="L147" s="13">
        <v>1</v>
      </c>
      <c r="M147" s="13">
        <v>13</v>
      </c>
      <c r="N147" s="20" t="s">
        <v>107</v>
      </c>
      <c r="O147" s="13">
        <v>2030</v>
      </c>
      <c r="P147" s="13"/>
      <c r="Q147" s="22"/>
    </row>
    <row r="148" spans="1:18" s="23" customFormat="1" x14ac:dyDescent="0.3">
      <c r="A148" s="2">
        <v>21</v>
      </c>
      <c r="B148" s="32" t="s">
        <v>31</v>
      </c>
      <c r="C148" s="17" t="s">
        <v>106</v>
      </c>
      <c r="D148" s="17">
        <v>14</v>
      </c>
      <c r="E148" s="52">
        <f t="shared" si="28"/>
        <v>11</v>
      </c>
      <c r="F148" s="33">
        <v>1</v>
      </c>
      <c r="G148" s="19">
        <v>10</v>
      </c>
      <c r="H148" s="13">
        <f>I148+J148</f>
        <v>467.59999999999997</v>
      </c>
      <c r="I148" s="17">
        <v>52.9</v>
      </c>
      <c r="J148" s="17">
        <v>414.7</v>
      </c>
      <c r="K148" s="13">
        <f>L148+M148</f>
        <v>12</v>
      </c>
      <c r="L148" s="17">
        <v>1</v>
      </c>
      <c r="M148" s="17">
        <v>11</v>
      </c>
      <c r="N148" s="20" t="s">
        <v>108</v>
      </c>
      <c r="O148" s="13">
        <v>2030</v>
      </c>
      <c r="P148" s="13"/>
      <c r="Q148" s="22"/>
    </row>
    <row r="149" spans="1:18" s="23" customFormat="1" x14ac:dyDescent="0.3">
      <c r="A149" s="2">
        <v>22</v>
      </c>
      <c r="B149" s="32" t="s">
        <v>31</v>
      </c>
      <c r="C149" s="13" t="s">
        <v>105</v>
      </c>
      <c r="D149" s="2">
        <v>16</v>
      </c>
      <c r="E149" s="52">
        <f t="shared" si="28"/>
        <v>7</v>
      </c>
      <c r="F149" s="13">
        <v>0</v>
      </c>
      <c r="G149" s="13">
        <v>7</v>
      </c>
      <c r="H149" s="13">
        <f t="shared" si="26"/>
        <v>277.60000000000002</v>
      </c>
      <c r="I149" s="13">
        <v>0</v>
      </c>
      <c r="J149" s="13">
        <v>277.60000000000002</v>
      </c>
      <c r="K149" s="13">
        <f t="shared" ref="K149:K160" si="29">L149+M149</f>
        <v>7</v>
      </c>
      <c r="L149" s="13">
        <v>0</v>
      </c>
      <c r="M149" s="13">
        <v>7</v>
      </c>
      <c r="N149" s="20" t="s">
        <v>109</v>
      </c>
      <c r="O149" s="13">
        <v>2030</v>
      </c>
      <c r="P149" s="13"/>
      <c r="Q149" s="22"/>
      <c r="R149" s="24"/>
    </row>
    <row r="150" spans="1:18" s="23" customFormat="1" x14ac:dyDescent="0.3">
      <c r="A150" s="2">
        <v>23</v>
      </c>
      <c r="B150" s="32" t="s">
        <v>31</v>
      </c>
      <c r="C150" s="17" t="s">
        <v>47</v>
      </c>
      <c r="D150" s="53">
        <v>3</v>
      </c>
      <c r="E150" s="52">
        <f t="shared" si="28"/>
        <v>11</v>
      </c>
      <c r="F150" s="13">
        <v>2</v>
      </c>
      <c r="G150" s="13">
        <v>9</v>
      </c>
      <c r="H150" s="13">
        <f t="shared" si="26"/>
        <v>428.4</v>
      </c>
      <c r="I150" s="13">
        <v>103.5</v>
      </c>
      <c r="J150" s="13">
        <v>324.89999999999998</v>
      </c>
      <c r="K150" s="13">
        <f t="shared" si="29"/>
        <v>12</v>
      </c>
      <c r="L150" s="13">
        <v>3</v>
      </c>
      <c r="M150" s="13">
        <v>9</v>
      </c>
      <c r="N150" s="20" t="s">
        <v>111</v>
      </c>
      <c r="O150" s="13">
        <v>2030</v>
      </c>
      <c r="P150" s="13"/>
      <c r="Q150" s="22"/>
      <c r="R150" s="24"/>
    </row>
    <row r="151" spans="1:18" s="23" customFormat="1" x14ac:dyDescent="0.3">
      <c r="A151" s="2">
        <v>24</v>
      </c>
      <c r="B151" s="32" t="s">
        <v>31</v>
      </c>
      <c r="C151" s="13" t="s">
        <v>47</v>
      </c>
      <c r="D151" s="53">
        <v>2</v>
      </c>
      <c r="E151" s="52">
        <f t="shared" si="28"/>
        <v>10</v>
      </c>
      <c r="F151" s="13">
        <v>0</v>
      </c>
      <c r="G151" s="13">
        <v>10</v>
      </c>
      <c r="H151" s="13">
        <f t="shared" si="26"/>
        <v>390.7</v>
      </c>
      <c r="I151" s="13">
        <v>0</v>
      </c>
      <c r="J151" s="13">
        <v>390.7</v>
      </c>
      <c r="K151" s="13">
        <f t="shared" si="29"/>
        <v>10</v>
      </c>
      <c r="L151" s="13">
        <v>0</v>
      </c>
      <c r="M151" s="13">
        <v>10</v>
      </c>
      <c r="N151" s="20" t="s">
        <v>112</v>
      </c>
      <c r="O151" s="13">
        <v>2030</v>
      </c>
      <c r="P151" s="13"/>
      <c r="Q151" s="22"/>
      <c r="R151" s="24"/>
    </row>
    <row r="152" spans="1:18" s="23" customFormat="1" x14ac:dyDescent="0.3">
      <c r="A152" s="2">
        <v>25</v>
      </c>
      <c r="B152" s="2" t="s">
        <v>31</v>
      </c>
      <c r="C152" s="13" t="s">
        <v>47</v>
      </c>
      <c r="D152" s="62">
        <v>6</v>
      </c>
      <c r="E152" s="52">
        <f t="shared" si="28"/>
        <v>9</v>
      </c>
      <c r="F152" s="27">
        <v>1</v>
      </c>
      <c r="G152" s="27">
        <v>8</v>
      </c>
      <c r="H152" s="27">
        <f t="shared" ref="H152:H160" si="30">SUM(I152:J152)</f>
        <v>387.2</v>
      </c>
      <c r="I152" s="27">
        <v>31.9</v>
      </c>
      <c r="J152" s="27">
        <v>355.3</v>
      </c>
      <c r="K152" s="13">
        <f t="shared" si="29"/>
        <v>13</v>
      </c>
      <c r="L152" s="27">
        <v>1</v>
      </c>
      <c r="M152" s="27">
        <v>12</v>
      </c>
      <c r="N152" s="39" t="s">
        <v>195</v>
      </c>
      <c r="O152" s="39">
        <v>2030</v>
      </c>
      <c r="P152" s="13"/>
      <c r="Q152" s="22"/>
      <c r="R152" s="24"/>
    </row>
    <row r="153" spans="1:18" s="23" customFormat="1" x14ac:dyDescent="0.3">
      <c r="A153" s="2">
        <v>26</v>
      </c>
      <c r="B153" s="2" t="s">
        <v>31</v>
      </c>
      <c r="C153" s="13" t="s">
        <v>47</v>
      </c>
      <c r="D153" s="62">
        <v>10</v>
      </c>
      <c r="E153" s="52">
        <f t="shared" si="28"/>
        <v>8</v>
      </c>
      <c r="F153" s="27">
        <v>1</v>
      </c>
      <c r="G153" s="27">
        <v>7</v>
      </c>
      <c r="H153" s="27">
        <f>SUM(I153:J153)</f>
        <v>337.59999999999997</v>
      </c>
      <c r="I153" s="27">
        <v>52.9</v>
      </c>
      <c r="J153" s="27">
        <v>284.7</v>
      </c>
      <c r="K153" s="13">
        <f t="shared" si="29"/>
        <v>9</v>
      </c>
      <c r="L153" s="27">
        <v>1</v>
      </c>
      <c r="M153" s="27">
        <v>8</v>
      </c>
      <c r="N153" s="39" t="s">
        <v>215</v>
      </c>
      <c r="O153" s="39">
        <v>2030</v>
      </c>
      <c r="P153" s="13"/>
      <c r="Q153" s="22"/>
      <c r="R153" s="24"/>
    </row>
    <row r="154" spans="1:18" s="23" customFormat="1" x14ac:dyDescent="0.3">
      <c r="A154" s="2">
        <v>27</v>
      </c>
      <c r="B154" s="2" t="s">
        <v>31</v>
      </c>
      <c r="C154" s="13" t="s">
        <v>47</v>
      </c>
      <c r="D154" s="62">
        <v>11</v>
      </c>
      <c r="E154" s="52">
        <f t="shared" si="28"/>
        <v>8</v>
      </c>
      <c r="F154" s="27">
        <v>2</v>
      </c>
      <c r="G154" s="27">
        <v>6</v>
      </c>
      <c r="H154" s="27">
        <f t="shared" si="30"/>
        <v>357.8</v>
      </c>
      <c r="I154" s="27">
        <v>95</v>
      </c>
      <c r="J154" s="27">
        <v>262.8</v>
      </c>
      <c r="K154" s="13">
        <f t="shared" si="29"/>
        <v>17</v>
      </c>
      <c r="L154" s="27">
        <v>4</v>
      </c>
      <c r="M154" s="27">
        <v>13</v>
      </c>
      <c r="N154" s="39" t="s">
        <v>216</v>
      </c>
      <c r="O154" s="39">
        <v>2030</v>
      </c>
      <c r="P154" s="13"/>
      <c r="Q154" s="22"/>
      <c r="R154" s="24"/>
    </row>
    <row r="155" spans="1:18" s="23" customFormat="1" x14ac:dyDescent="0.3">
      <c r="A155" s="2">
        <v>28</v>
      </c>
      <c r="B155" s="2" t="s">
        <v>31</v>
      </c>
      <c r="C155" s="13" t="s">
        <v>47</v>
      </c>
      <c r="D155" s="62">
        <v>1</v>
      </c>
      <c r="E155" s="52">
        <f t="shared" si="28"/>
        <v>8</v>
      </c>
      <c r="F155" s="27">
        <v>1</v>
      </c>
      <c r="G155" s="27">
        <v>7</v>
      </c>
      <c r="H155" s="27">
        <f t="shared" si="30"/>
        <v>349.90000000000003</v>
      </c>
      <c r="I155" s="27">
        <v>29.6</v>
      </c>
      <c r="J155" s="27">
        <v>320.3</v>
      </c>
      <c r="K155" s="13">
        <f t="shared" si="29"/>
        <v>10</v>
      </c>
      <c r="L155" s="27">
        <v>1</v>
      </c>
      <c r="M155" s="27">
        <v>9</v>
      </c>
      <c r="N155" s="39" t="s">
        <v>217</v>
      </c>
      <c r="O155" s="39">
        <v>2030</v>
      </c>
      <c r="P155" s="13"/>
      <c r="Q155" s="22"/>
      <c r="R155" s="24"/>
    </row>
    <row r="156" spans="1:18" s="23" customFormat="1" x14ac:dyDescent="0.3">
      <c r="A156" s="2">
        <v>29</v>
      </c>
      <c r="B156" s="2" t="s">
        <v>31</v>
      </c>
      <c r="C156" s="13" t="s">
        <v>54</v>
      </c>
      <c r="D156" s="62">
        <v>1</v>
      </c>
      <c r="E156" s="52">
        <f t="shared" si="28"/>
        <v>10</v>
      </c>
      <c r="F156" s="27">
        <v>1</v>
      </c>
      <c r="G156" s="27">
        <v>9</v>
      </c>
      <c r="H156" s="27">
        <f t="shared" si="30"/>
        <v>401.90000000000003</v>
      </c>
      <c r="I156" s="27">
        <v>42.3</v>
      </c>
      <c r="J156" s="27">
        <v>359.6</v>
      </c>
      <c r="K156" s="13">
        <f t="shared" si="29"/>
        <v>14</v>
      </c>
      <c r="L156" s="27">
        <v>1</v>
      </c>
      <c r="M156" s="27">
        <v>13</v>
      </c>
      <c r="N156" s="39" t="s">
        <v>218</v>
      </c>
      <c r="O156" s="39">
        <v>2030</v>
      </c>
      <c r="P156" s="13"/>
      <c r="Q156" s="22"/>
      <c r="R156" s="24"/>
    </row>
    <row r="157" spans="1:18" s="23" customFormat="1" x14ac:dyDescent="0.3">
      <c r="A157" s="2">
        <v>30</v>
      </c>
      <c r="B157" s="2" t="s">
        <v>31</v>
      </c>
      <c r="C157" s="13" t="s">
        <v>54</v>
      </c>
      <c r="D157" s="62">
        <v>2</v>
      </c>
      <c r="E157" s="52">
        <f t="shared" si="28"/>
        <v>8</v>
      </c>
      <c r="F157" s="27">
        <v>1</v>
      </c>
      <c r="G157" s="27">
        <v>7</v>
      </c>
      <c r="H157" s="27">
        <f t="shared" si="30"/>
        <v>329.9</v>
      </c>
      <c r="I157" s="27">
        <v>50</v>
      </c>
      <c r="J157" s="27">
        <v>279.89999999999998</v>
      </c>
      <c r="K157" s="13">
        <f t="shared" si="29"/>
        <v>8</v>
      </c>
      <c r="L157" s="27">
        <v>1</v>
      </c>
      <c r="M157" s="27">
        <v>7</v>
      </c>
      <c r="N157" s="39" t="s">
        <v>219</v>
      </c>
      <c r="O157" s="39">
        <v>2030</v>
      </c>
      <c r="P157" s="13"/>
      <c r="Q157" s="22"/>
      <c r="R157" s="24"/>
    </row>
    <row r="158" spans="1:18" s="23" customFormat="1" x14ac:dyDescent="0.3">
      <c r="A158" s="2">
        <v>31</v>
      </c>
      <c r="B158" s="2" t="s">
        <v>31</v>
      </c>
      <c r="C158" s="31" t="s">
        <v>54</v>
      </c>
      <c r="D158" s="13">
        <v>3</v>
      </c>
      <c r="E158" s="52">
        <f t="shared" si="28"/>
        <v>11</v>
      </c>
      <c r="F158" s="27">
        <v>2</v>
      </c>
      <c r="G158" s="27">
        <v>9</v>
      </c>
      <c r="H158" s="27">
        <f t="shared" si="30"/>
        <v>440.9</v>
      </c>
      <c r="I158" s="27">
        <v>80.2</v>
      </c>
      <c r="J158" s="27">
        <v>360.7</v>
      </c>
      <c r="K158" s="13">
        <f t="shared" si="29"/>
        <v>15</v>
      </c>
      <c r="L158" s="27">
        <v>3</v>
      </c>
      <c r="M158" s="27">
        <v>12</v>
      </c>
      <c r="N158" s="39" t="s">
        <v>220</v>
      </c>
      <c r="O158" s="39">
        <v>2030</v>
      </c>
      <c r="P158" s="13"/>
      <c r="Q158" s="22"/>
      <c r="R158" s="24"/>
    </row>
    <row r="159" spans="1:18" s="23" customFormat="1" x14ac:dyDescent="0.3">
      <c r="A159" s="2">
        <v>32</v>
      </c>
      <c r="B159" s="2" t="s">
        <v>31</v>
      </c>
      <c r="C159" s="31" t="s">
        <v>54</v>
      </c>
      <c r="D159" s="13">
        <v>4</v>
      </c>
      <c r="E159" s="52">
        <f t="shared" si="28"/>
        <v>9</v>
      </c>
      <c r="F159" s="27">
        <v>0</v>
      </c>
      <c r="G159" s="27">
        <v>9</v>
      </c>
      <c r="H159" s="27">
        <f t="shared" si="30"/>
        <v>363.4</v>
      </c>
      <c r="I159" s="27">
        <v>0</v>
      </c>
      <c r="J159" s="27">
        <v>363.4</v>
      </c>
      <c r="K159" s="13">
        <f t="shared" si="29"/>
        <v>9</v>
      </c>
      <c r="L159" s="27">
        <v>0</v>
      </c>
      <c r="M159" s="27">
        <v>9</v>
      </c>
      <c r="N159" s="39" t="s">
        <v>221</v>
      </c>
      <c r="O159" s="39">
        <v>2030</v>
      </c>
      <c r="P159" s="13"/>
      <c r="Q159" s="22"/>
      <c r="R159" s="24"/>
    </row>
    <row r="160" spans="1:18" s="23" customFormat="1" x14ac:dyDescent="0.3">
      <c r="A160" s="2">
        <v>33</v>
      </c>
      <c r="B160" s="2" t="s">
        <v>31</v>
      </c>
      <c r="C160" s="31" t="s">
        <v>54</v>
      </c>
      <c r="D160" s="13" t="s">
        <v>134</v>
      </c>
      <c r="E160" s="52">
        <f t="shared" si="28"/>
        <v>9</v>
      </c>
      <c r="F160" s="27">
        <v>2</v>
      </c>
      <c r="G160" s="27">
        <v>7</v>
      </c>
      <c r="H160" s="27">
        <f t="shared" si="30"/>
        <v>368.9</v>
      </c>
      <c r="I160" s="27">
        <v>93.6</v>
      </c>
      <c r="J160" s="27">
        <v>275.3</v>
      </c>
      <c r="K160" s="13">
        <f t="shared" si="29"/>
        <v>10</v>
      </c>
      <c r="L160" s="27">
        <v>3</v>
      </c>
      <c r="M160" s="27">
        <v>7</v>
      </c>
      <c r="N160" s="39" t="s">
        <v>222</v>
      </c>
      <c r="O160" s="39">
        <v>2030</v>
      </c>
      <c r="P160" s="13"/>
      <c r="Q160" s="22"/>
      <c r="R160" s="24"/>
    </row>
    <row r="161" spans="1:18" s="41" customFormat="1" x14ac:dyDescent="0.3">
      <c r="A161" s="2">
        <v>34</v>
      </c>
      <c r="B161" s="7" t="s">
        <v>31</v>
      </c>
      <c r="C161" s="17" t="s">
        <v>38</v>
      </c>
      <c r="D161" s="17">
        <v>25</v>
      </c>
      <c r="E161" s="52">
        <f t="shared" si="28"/>
        <v>10</v>
      </c>
      <c r="F161" s="19">
        <v>0</v>
      </c>
      <c r="G161" s="19">
        <v>10</v>
      </c>
      <c r="H161" s="17">
        <f t="shared" ref="H161:H168" si="31">I161+J161</f>
        <v>645.70000000000005</v>
      </c>
      <c r="I161" s="17">
        <v>0</v>
      </c>
      <c r="J161" s="17">
        <v>645.70000000000005</v>
      </c>
      <c r="K161" s="17">
        <f>L161+M161</f>
        <v>18</v>
      </c>
      <c r="L161" s="17">
        <v>0</v>
      </c>
      <c r="M161" s="17">
        <v>18</v>
      </c>
      <c r="N161" s="68" t="s">
        <v>223</v>
      </c>
      <c r="O161" s="68">
        <v>2030</v>
      </c>
      <c r="P161" s="43" t="s">
        <v>146</v>
      </c>
      <c r="Q161" s="40"/>
    </row>
    <row r="162" spans="1:18" s="15" customFormat="1" x14ac:dyDescent="0.3">
      <c r="A162" s="2">
        <v>35</v>
      </c>
      <c r="B162" s="2" t="s">
        <v>31</v>
      </c>
      <c r="C162" s="3" t="s">
        <v>54</v>
      </c>
      <c r="D162" s="3">
        <v>6</v>
      </c>
      <c r="E162" s="52">
        <f t="shared" si="28"/>
        <v>11</v>
      </c>
      <c r="F162" s="38">
        <v>1</v>
      </c>
      <c r="G162" s="19">
        <v>10</v>
      </c>
      <c r="H162" s="13">
        <f t="shared" si="31"/>
        <v>489.3</v>
      </c>
      <c r="I162" s="3">
        <v>41.1</v>
      </c>
      <c r="J162" s="3">
        <v>448.2</v>
      </c>
      <c r="K162" s="13">
        <f>L162+M162</f>
        <v>13</v>
      </c>
      <c r="L162" s="3">
        <v>1</v>
      </c>
      <c r="M162" s="3">
        <v>12</v>
      </c>
      <c r="N162" s="68" t="s">
        <v>214</v>
      </c>
      <c r="O162" s="39">
        <v>2030</v>
      </c>
      <c r="P162" s="37"/>
      <c r="Q162" s="14"/>
    </row>
    <row r="163" spans="1:18" s="15" customFormat="1" x14ac:dyDescent="0.3">
      <c r="A163" s="2">
        <v>36</v>
      </c>
      <c r="B163" s="2" t="s">
        <v>31</v>
      </c>
      <c r="C163" s="3" t="s">
        <v>54</v>
      </c>
      <c r="D163" s="3">
        <v>10</v>
      </c>
      <c r="E163" s="52">
        <f t="shared" si="28"/>
        <v>10</v>
      </c>
      <c r="F163" s="38">
        <v>0</v>
      </c>
      <c r="G163" s="19">
        <v>10</v>
      </c>
      <c r="H163" s="13">
        <f t="shared" si="31"/>
        <v>424.5</v>
      </c>
      <c r="I163" s="3">
        <v>0</v>
      </c>
      <c r="J163" s="3">
        <v>424.5</v>
      </c>
      <c r="K163" s="13">
        <f>L163+M163</f>
        <v>10</v>
      </c>
      <c r="L163" s="3">
        <v>0</v>
      </c>
      <c r="M163" s="3">
        <v>10</v>
      </c>
      <c r="N163" s="68" t="s">
        <v>213</v>
      </c>
      <c r="O163" s="39">
        <v>2030</v>
      </c>
      <c r="P163" s="37"/>
      <c r="Q163" s="14"/>
    </row>
    <row r="164" spans="1:18" s="15" customFormat="1" x14ac:dyDescent="0.3">
      <c r="A164" s="2">
        <v>37</v>
      </c>
      <c r="B164" s="2" t="s">
        <v>31</v>
      </c>
      <c r="C164" s="3" t="s">
        <v>138</v>
      </c>
      <c r="D164" s="42">
        <v>3</v>
      </c>
      <c r="E164" s="52">
        <f t="shared" si="28"/>
        <v>12</v>
      </c>
      <c r="F164" s="38">
        <v>0</v>
      </c>
      <c r="G164" s="19">
        <v>12</v>
      </c>
      <c r="H164" s="13">
        <f t="shared" si="31"/>
        <v>489.7</v>
      </c>
      <c r="I164" s="3">
        <v>0</v>
      </c>
      <c r="J164" s="3">
        <v>489.7</v>
      </c>
      <c r="K164" s="13">
        <f t="shared" ref="K164:K172" si="32">L164+M164</f>
        <v>13</v>
      </c>
      <c r="L164" s="3">
        <v>0</v>
      </c>
      <c r="M164" s="3">
        <v>13</v>
      </c>
      <c r="N164" s="68" t="s">
        <v>212</v>
      </c>
      <c r="O164" s="39">
        <v>2030</v>
      </c>
      <c r="P164" s="37"/>
      <c r="Q164" s="14"/>
    </row>
    <row r="165" spans="1:18" s="15" customFormat="1" x14ac:dyDescent="0.3">
      <c r="A165" s="2">
        <v>38</v>
      </c>
      <c r="B165" s="2" t="s">
        <v>31</v>
      </c>
      <c r="C165" s="3" t="s">
        <v>39</v>
      </c>
      <c r="D165" s="42">
        <v>38</v>
      </c>
      <c r="E165" s="52">
        <f t="shared" si="28"/>
        <v>7</v>
      </c>
      <c r="F165" s="38">
        <v>2</v>
      </c>
      <c r="G165" s="19">
        <v>5</v>
      </c>
      <c r="H165" s="13">
        <f t="shared" si="31"/>
        <v>283.3</v>
      </c>
      <c r="I165" s="3">
        <v>81.3</v>
      </c>
      <c r="J165" s="3">
        <v>202</v>
      </c>
      <c r="K165" s="13">
        <f>L165+M165</f>
        <v>8</v>
      </c>
      <c r="L165" s="3">
        <v>2</v>
      </c>
      <c r="M165" s="3">
        <v>6</v>
      </c>
      <c r="N165" s="68" t="s">
        <v>211</v>
      </c>
      <c r="O165" s="39">
        <v>2030</v>
      </c>
      <c r="P165" s="37"/>
      <c r="Q165" s="14"/>
    </row>
    <row r="166" spans="1:18" s="15" customFormat="1" x14ac:dyDescent="0.3">
      <c r="A166" s="2">
        <v>39</v>
      </c>
      <c r="B166" s="2" t="s">
        <v>31</v>
      </c>
      <c r="C166" s="3" t="s">
        <v>139</v>
      </c>
      <c r="D166" s="42">
        <v>2</v>
      </c>
      <c r="E166" s="52">
        <f t="shared" si="28"/>
        <v>7</v>
      </c>
      <c r="F166" s="38">
        <v>1</v>
      </c>
      <c r="G166" s="19">
        <v>6</v>
      </c>
      <c r="H166" s="13">
        <f t="shared" si="31"/>
        <v>319</v>
      </c>
      <c r="I166" s="3">
        <v>41.2</v>
      </c>
      <c r="J166" s="3">
        <v>277.8</v>
      </c>
      <c r="K166" s="13">
        <f>L166+M166</f>
        <v>10</v>
      </c>
      <c r="L166" s="3">
        <v>1</v>
      </c>
      <c r="M166" s="3">
        <v>9</v>
      </c>
      <c r="N166" s="68" t="s">
        <v>210</v>
      </c>
      <c r="O166" s="39">
        <v>2030</v>
      </c>
      <c r="P166" s="37"/>
      <c r="Q166" s="14"/>
    </row>
    <row r="167" spans="1:18" s="15" customFormat="1" x14ac:dyDescent="0.3">
      <c r="A167" s="2">
        <v>40</v>
      </c>
      <c r="B167" s="2" t="s">
        <v>31</v>
      </c>
      <c r="C167" s="3" t="s">
        <v>140</v>
      </c>
      <c r="D167" s="42">
        <v>2</v>
      </c>
      <c r="E167" s="52">
        <f t="shared" si="28"/>
        <v>18</v>
      </c>
      <c r="F167" s="38">
        <v>2</v>
      </c>
      <c r="G167" s="19">
        <v>16</v>
      </c>
      <c r="H167" s="13">
        <f t="shared" si="31"/>
        <v>555.9</v>
      </c>
      <c r="I167" s="3">
        <v>69.8</v>
      </c>
      <c r="J167" s="3">
        <v>486.1</v>
      </c>
      <c r="K167" s="13">
        <f>L167+M167</f>
        <v>18</v>
      </c>
      <c r="L167" s="3">
        <v>2</v>
      </c>
      <c r="M167" s="3">
        <v>16</v>
      </c>
      <c r="N167" s="68" t="s">
        <v>209</v>
      </c>
      <c r="O167" s="39">
        <v>2030</v>
      </c>
      <c r="P167" s="37"/>
      <c r="Q167" s="14"/>
    </row>
    <row r="168" spans="1:18" s="15" customFormat="1" x14ac:dyDescent="0.3">
      <c r="A168" s="2">
        <v>41</v>
      </c>
      <c r="B168" s="2" t="s">
        <v>31</v>
      </c>
      <c r="C168" s="3" t="s">
        <v>139</v>
      </c>
      <c r="D168" s="42">
        <v>4</v>
      </c>
      <c r="E168" s="52">
        <f t="shared" si="28"/>
        <v>7</v>
      </c>
      <c r="F168" s="38">
        <v>2</v>
      </c>
      <c r="G168" s="19">
        <v>5</v>
      </c>
      <c r="H168" s="13">
        <f t="shared" si="31"/>
        <v>414.1</v>
      </c>
      <c r="I168" s="3">
        <v>109.4</v>
      </c>
      <c r="J168" s="3">
        <v>304.7</v>
      </c>
      <c r="K168" s="13">
        <f t="shared" si="32"/>
        <v>10</v>
      </c>
      <c r="L168" s="3">
        <v>2</v>
      </c>
      <c r="M168" s="3">
        <v>8</v>
      </c>
      <c r="N168" s="68" t="s">
        <v>208</v>
      </c>
      <c r="O168" s="39">
        <v>2030</v>
      </c>
      <c r="P168" s="37"/>
      <c r="Q168" s="14"/>
    </row>
    <row r="169" spans="1:18" s="23" customFormat="1" x14ac:dyDescent="0.3">
      <c r="A169" s="2">
        <v>42</v>
      </c>
      <c r="B169" s="58" t="s">
        <v>31</v>
      </c>
      <c r="C169" s="13" t="s">
        <v>37</v>
      </c>
      <c r="D169" s="29">
        <v>4</v>
      </c>
      <c r="E169" s="52">
        <f t="shared" si="28"/>
        <v>8</v>
      </c>
      <c r="F169" s="27">
        <v>0</v>
      </c>
      <c r="G169" s="27">
        <v>8</v>
      </c>
      <c r="H169" s="27">
        <f t="shared" ref="H169:H191" si="33">SUM(I169:J169)</f>
        <v>327.8</v>
      </c>
      <c r="I169" s="27">
        <v>0</v>
      </c>
      <c r="J169" s="27">
        <v>327.8</v>
      </c>
      <c r="K169" s="13">
        <f t="shared" si="32"/>
        <v>10</v>
      </c>
      <c r="L169" s="27">
        <v>0</v>
      </c>
      <c r="M169" s="27">
        <v>10</v>
      </c>
      <c r="N169" s="39" t="s">
        <v>207</v>
      </c>
      <c r="O169" s="39">
        <v>2030</v>
      </c>
      <c r="P169" s="13"/>
      <c r="Q169" s="22"/>
      <c r="R169" s="24"/>
    </row>
    <row r="170" spans="1:18" s="23" customFormat="1" x14ac:dyDescent="0.3">
      <c r="A170" s="2">
        <v>43</v>
      </c>
      <c r="B170" s="58" t="s">
        <v>31</v>
      </c>
      <c r="C170" s="13" t="s">
        <v>37</v>
      </c>
      <c r="D170" s="29">
        <v>6</v>
      </c>
      <c r="E170" s="52">
        <f t="shared" si="28"/>
        <v>10</v>
      </c>
      <c r="F170" s="27">
        <v>0</v>
      </c>
      <c r="G170" s="27">
        <v>10</v>
      </c>
      <c r="H170" s="27">
        <f t="shared" si="33"/>
        <v>412.2</v>
      </c>
      <c r="I170" s="27">
        <v>0</v>
      </c>
      <c r="J170" s="27">
        <v>412.2</v>
      </c>
      <c r="K170" s="13">
        <f t="shared" si="32"/>
        <v>14</v>
      </c>
      <c r="L170" s="27">
        <v>0</v>
      </c>
      <c r="M170" s="27">
        <v>14</v>
      </c>
      <c r="N170" s="39" t="s">
        <v>206</v>
      </c>
      <c r="O170" s="39">
        <v>2030</v>
      </c>
      <c r="P170" s="13"/>
      <c r="Q170" s="22"/>
      <c r="R170" s="24"/>
    </row>
    <row r="171" spans="1:18" s="23" customFormat="1" x14ac:dyDescent="0.3">
      <c r="A171" s="2">
        <v>44</v>
      </c>
      <c r="B171" s="2" t="s">
        <v>31</v>
      </c>
      <c r="C171" s="13" t="s">
        <v>37</v>
      </c>
      <c r="D171" s="29">
        <v>14</v>
      </c>
      <c r="E171" s="52">
        <f t="shared" si="28"/>
        <v>8</v>
      </c>
      <c r="F171" s="27">
        <v>3</v>
      </c>
      <c r="G171" s="27">
        <v>5</v>
      </c>
      <c r="H171" s="27">
        <f t="shared" si="33"/>
        <v>336.8</v>
      </c>
      <c r="I171" s="27">
        <v>143.30000000000001</v>
      </c>
      <c r="J171" s="27">
        <v>193.5</v>
      </c>
      <c r="K171" s="13">
        <f t="shared" si="32"/>
        <v>12</v>
      </c>
      <c r="L171" s="27">
        <v>5</v>
      </c>
      <c r="M171" s="27">
        <v>7</v>
      </c>
      <c r="N171" s="39" t="s">
        <v>205</v>
      </c>
      <c r="O171" s="39">
        <v>2030</v>
      </c>
      <c r="P171" s="13"/>
      <c r="Q171" s="22"/>
      <c r="R171" s="24"/>
    </row>
    <row r="172" spans="1:18" s="23" customFormat="1" x14ac:dyDescent="0.3">
      <c r="A172" s="2">
        <v>45</v>
      </c>
      <c r="B172" s="58" t="s">
        <v>31</v>
      </c>
      <c r="C172" s="13" t="s">
        <v>37</v>
      </c>
      <c r="D172" s="29">
        <v>16</v>
      </c>
      <c r="E172" s="52">
        <f t="shared" si="28"/>
        <v>8</v>
      </c>
      <c r="F172" s="27">
        <v>1</v>
      </c>
      <c r="G172" s="27">
        <v>7</v>
      </c>
      <c r="H172" s="27">
        <f t="shared" si="33"/>
        <v>374.09999999999997</v>
      </c>
      <c r="I172" s="27">
        <v>51.4</v>
      </c>
      <c r="J172" s="27">
        <v>322.7</v>
      </c>
      <c r="K172" s="13">
        <f t="shared" si="32"/>
        <v>15</v>
      </c>
      <c r="L172" s="27">
        <v>3</v>
      </c>
      <c r="M172" s="27">
        <v>12</v>
      </c>
      <c r="N172" s="39" t="s">
        <v>204</v>
      </c>
      <c r="O172" s="39">
        <v>2030</v>
      </c>
      <c r="P172" s="13"/>
      <c r="Q172" s="22"/>
      <c r="R172" s="24"/>
    </row>
    <row r="173" spans="1:18" s="23" customFormat="1" x14ac:dyDescent="0.3">
      <c r="A173" s="2">
        <v>46</v>
      </c>
      <c r="B173" s="58" t="s">
        <v>31</v>
      </c>
      <c r="C173" s="13" t="s">
        <v>37</v>
      </c>
      <c r="D173" s="29">
        <v>17</v>
      </c>
      <c r="E173" s="52">
        <f t="shared" si="28"/>
        <v>18</v>
      </c>
      <c r="F173" s="27">
        <v>1</v>
      </c>
      <c r="G173" s="27">
        <v>17</v>
      </c>
      <c r="H173" s="27">
        <f t="shared" si="33"/>
        <v>923.6</v>
      </c>
      <c r="I173" s="27">
        <v>53.4</v>
      </c>
      <c r="J173" s="27">
        <v>870.2</v>
      </c>
      <c r="K173" s="13">
        <f>L173+M173</f>
        <v>21</v>
      </c>
      <c r="L173" s="27">
        <v>1</v>
      </c>
      <c r="M173" s="27">
        <v>20</v>
      </c>
      <c r="N173" s="39" t="s">
        <v>203</v>
      </c>
      <c r="O173" s="39">
        <v>2030</v>
      </c>
      <c r="P173" s="13"/>
      <c r="Q173" s="22"/>
      <c r="R173" s="24"/>
    </row>
    <row r="174" spans="1:18" s="23" customFormat="1" x14ac:dyDescent="0.3">
      <c r="A174" s="2">
        <v>47</v>
      </c>
      <c r="B174" s="58" t="s">
        <v>31</v>
      </c>
      <c r="C174" s="13" t="s">
        <v>82</v>
      </c>
      <c r="D174" s="29">
        <v>34</v>
      </c>
      <c r="E174" s="52">
        <f t="shared" si="28"/>
        <v>9</v>
      </c>
      <c r="F174" s="27">
        <v>0</v>
      </c>
      <c r="G174" s="27">
        <v>9</v>
      </c>
      <c r="H174" s="27">
        <f t="shared" si="33"/>
        <v>359.8</v>
      </c>
      <c r="I174" s="27">
        <v>0</v>
      </c>
      <c r="J174" s="27">
        <v>359.8</v>
      </c>
      <c r="K174" s="13">
        <f>L174+M174</f>
        <v>12</v>
      </c>
      <c r="L174" s="27">
        <v>0</v>
      </c>
      <c r="M174" s="27">
        <v>12</v>
      </c>
      <c r="N174" s="39" t="s">
        <v>202</v>
      </c>
      <c r="O174" s="39">
        <v>2030</v>
      </c>
      <c r="P174" s="13"/>
      <c r="Q174" s="22"/>
      <c r="R174" s="24"/>
    </row>
    <row r="175" spans="1:18" s="23" customFormat="1" x14ac:dyDescent="0.3">
      <c r="A175" s="2">
        <v>48</v>
      </c>
      <c r="B175" s="58" t="s">
        <v>31</v>
      </c>
      <c r="C175" s="13" t="s">
        <v>82</v>
      </c>
      <c r="D175" s="29">
        <v>36</v>
      </c>
      <c r="E175" s="52">
        <f t="shared" si="28"/>
        <v>11</v>
      </c>
      <c r="F175" s="27">
        <v>1</v>
      </c>
      <c r="G175" s="27">
        <v>10</v>
      </c>
      <c r="H175" s="27">
        <f t="shared" si="33"/>
        <v>455</v>
      </c>
      <c r="I175" s="27">
        <v>31.5</v>
      </c>
      <c r="J175" s="27">
        <v>423.5</v>
      </c>
      <c r="K175" s="13">
        <f t="shared" ref="K175:K191" si="34">L175+M175</f>
        <v>12</v>
      </c>
      <c r="L175" s="27">
        <v>1</v>
      </c>
      <c r="M175" s="27">
        <v>11</v>
      </c>
      <c r="N175" s="39" t="s">
        <v>201</v>
      </c>
      <c r="O175" s="39">
        <v>2030</v>
      </c>
      <c r="P175" s="13"/>
      <c r="Q175" s="22"/>
      <c r="R175" s="24"/>
    </row>
    <row r="176" spans="1:18" s="23" customFormat="1" x14ac:dyDescent="0.3">
      <c r="A176" s="2">
        <v>49</v>
      </c>
      <c r="B176" s="58" t="s">
        <v>31</v>
      </c>
      <c r="C176" s="13" t="s">
        <v>82</v>
      </c>
      <c r="D176" s="29">
        <v>40</v>
      </c>
      <c r="E176" s="52">
        <f t="shared" si="28"/>
        <v>9</v>
      </c>
      <c r="F176" s="27">
        <v>2</v>
      </c>
      <c r="G176" s="27">
        <v>7</v>
      </c>
      <c r="H176" s="27">
        <f t="shared" si="33"/>
        <v>395</v>
      </c>
      <c r="I176" s="27">
        <v>71</v>
      </c>
      <c r="J176" s="27">
        <v>324</v>
      </c>
      <c r="K176" s="13">
        <f t="shared" si="34"/>
        <v>11</v>
      </c>
      <c r="L176" s="27">
        <v>2</v>
      </c>
      <c r="M176" s="27">
        <v>9</v>
      </c>
      <c r="N176" s="39" t="s">
        <v>200</v>
      </c>
      <c r="O176" s="39">
        <v>2030</v>
      </c>
      <c r="P176" s="13"/>
      <c r="Q176" s="22"/>
      <c r="R176" s="24"/>
    </row>
    <row r="177" spans="1:18" s="23" customFormat="1" x14ac:dyDescent="0.3">
      <c r="A177" s="2">
        <v>50</v>
      </c>
      <c r="B177" s="58" t="s">
        <v>31</v>
      </c>
      <c r="C177" s="13" t="s">
        <v>82</v>
      </c>
      <c r="D177" s="29">
        <v>42</v>
      </c>
      <c r="E177" s="52">
        <f t="shared" si="28"/>
        <v>9</v>
      </c>
      <c r="F177" s="27">
        <v>1</v>
      </c>
      <c r="G177" s="27">
        <v>8</v>
      </c>
      <c r="H177" s="27">
        <f t="shared" si="33"/>
        <v>379.79999999999995</v>
      </c>
      <c r="I177" s="27">
        <v>50.4</v>
      </c>
      <c r="J177" s="27">
        <v>329.4</v>
      </c>
      <c r="K177" s="13">
        <f t="shared" si="34"/>
        <v>10</v>
      </c>
      <c r="L177" s="27">
        <v>1</v>
      </c>
      <c r="M177" s="27">
        <v>9</v>
      </c>
      <c r="N177" s="39" t="s">
        <v>199</v>
      </c>
      <c r="O177" s="39">
        <v>2030</v>
      </c>
      <c r="P177" s="13"/>
      <c r="Q177" s="22"/>
      <c r="R177" s="24"/>
    </row>
    <row r="178" spans="1:18" s="23" customFormat="1" x14ac:dyDescent="0.3">
      <c r="A178" s="2">
        <v>51</v>
      </c>
      <c r="B178" s="58" t="s">
        <v>31</v>
      </c>
      <c r="C178" s="13" t="s">
        <v>82</v>
      </c>
      <c r="D178" s="29">
        <v>44</v>
      </c>
      <c r="E178" s="52">
        <f t="shared" si="28"/>
        <v>10</v>
      </c>
      <c r="F178" s="27">
        <v>1</v>
      </c>
      <c r="G178" s="27">
        <v>9</v>
      </c>
      <c r="H178" s="27">
        <f t="shared" si="33"/>
        <v>400.90000000000003</v>
      </c>
      <c r="I178" s="27">
        <v>54.3</v>
      </c>
      <c r="J178" s="27">
        <v>346.6</v>
      </c>
      <c r="K178" s="13">
        <f t="shared" si="34"/>
        <v>13</v>
      </c>
      <c r="L178" s="27">
        <v>1</v>
      </c>
      <c r="M178" s="27">
        <v>12</v>
      </c>
      <c r="N178" s="39" t="s">
        <v>198</v>
      </c>
      <c r="O178" s="39">
        <v>2030</v>
      </c>
      <c r="P178" s="13"/>
      <c r="Q178" s="22"/>
      <c r="R178" s="24"/>
    </row>
    <row r="179" spans="1:18" s="23" customFormat="1" x14ac:dyDescent="0.3">
      <c r="A179" s="2">
        <v>52</v>
      </c>
      <c r="B179" s="58" t="s">
        <v>31</v>
      </c>
      <c r="C179" s="13" t="s">
        <v>82</v>
      </c>
      <c r="D179" s="29" t="s">
        <v>170</v>
      </c>
      <c r="E179" s="52">
        <f t="shared" si="28"/>
        <v>7</v>
      </c>
      <c r="F179" s="27">
        <v>2</v>
      </c>
      <c r="G179" s="27">
        <v>5</v>
      </c>
      <c r="H179" s="27">
        <f t="shared" si="33"/>
        <v>439.7</v>
      </c>
      <c r="I179" s="27">
        <v>136.30000000000001</v>
      </c>
      <c r="J179" s="27">
        <v>303.39999999999998</v>
      </c>
      <c r="K179" s="13">
        <f t="shared" si="34"/>
        <v>10</v>
      </c>
      <c r="L179" s="27">
        <v>5</v>
      </c>
      <c r="M179" s="27">
        <v>5</v>
      </c>
      <c r="N179" s="39" t="s">
        <v>197</v>
      </c>
      <c r="O179" s="39">
        <v>2030</v>
      </c>
      <c r="P179" s="13"/>
      <c r="Q179" s="22"/>
      <c r="R179" s="24"/>
    </row>
    <row r="180" spans="1:18" s="23" customFormat="1" x14ac:dyDescent="0.3">
      <c r="A180" s="2">
        <v>53</v>
      </c>
      <c r="B180" s="58" t="s">
        <v>31</v>
      </c>
      <c r="C180" s="13" t="s">
        <v>82</v>
      </c>
      <c r="D180" s="29" t="s">
        <v>171</v>
      </c>
      <c r="E180" s="52">
        <f t="shared" si="28"/>
        <v>9</v>
      </c>
      <c r="F180" s="27">
        <v>1</v>
      </c>
      <c r="G180" s="27">
        <v>8</v>
      </c>
      <c r="H180" s="27">
        <f t="shared" si="33"/>
        <v>547.1</v>
      </c>
      <c r="I180" s="27">
        <v>55.7</v>
      </c>
      <c r="J180" s="27">
        <v>491.4</v>
      </c>
      <c r="K180" s="13">
        <f t="shared" si="34"/>
        <v>11</v>
      </c>
      <c r="L180" s="27">
        <v>1</v>
      </c>
      <c r="M180" s="27">
        <v>10</v>
      </c>
      <c r="N180" s="39" t="s">
        <v>196</v>
      </c>
      <c r="O180" s="39">
        <v>2030</v>
      </c>
      <c r="P180" s="13"/>
      <c r="Q180" s="22"/>
      <c r="R180" s="24"/>
    </row>
    <row r="181" spans="1:18" s="23" customFormat="1" x14ac:dyDescent="0.3">
      <c r="A181" s="2">
        <v>54</v>
      </c>
      <c r="B181" s="58" t="s">
        <v>31</v>
      </c>
      <c r="C181" s="13" t="s">
        <v>38</v>
      </c>
      <c r="D181" s="29">
        <v>12</v>
      </c>
      <c r="E181" s="52">
        <f t="shared" si="28"/>
        <v>15</v>
      </c>
      <c r="F181" s="27">
        <v>0</v>
      </c>
      <c r="G181" s="27">
        <v>15</v>
      </c>
      <c r="H181" s="27">
        <f t="shared" si="33"/>
        <v>667.4</v>
      </c>
      <c r="I181" s="27">
        <v>0</v>
      </c>
      <c r="J181" s="27">
        <v>667.4</v>
      </c>
      <c r="K181" s="13">
        <f t="shared" si="34"/>
        <v>21</v>
      </c>
      <c r="L181" s="27">
        <v>0</v>
      </c>
      <c r="M181" s="27">
        <v>21</v>
      </c>
      <c r="N181" s="39" t="s">
        <v>263</v>
      </c>
      <c r="O181" s="39">
        <v>2031</v>
      </c>
      <c r="P181" s="13"/>
      <c r="Q181" s="22"/>
      <c r="R181" s="24"/>
    </row>
    <row r="182" spans="1:18" s="23" customFormat="1" x14ac:dyDescent="0.3">
      <c r="A182" s="2">
        <v>55</v>
      </c>
      <c r="B182" s="58" t="s">
        <v>31</v>
      </c>
      <c r="C182" s="13" t="s">
        <v>43</v>
      </c>
      <c r="D182" s="29">
        <v>2</v>
      </c>
      <c r="E182" s="52">
        <f t="shared" si="28"/>
        <v>11</v>
      </c>
      <c r="F182" s="27">
        <v>0</v>
      </c>
      <c r="G182" s="27">
        <v>11</v>
      </c>
      <c r="H182" s="27">
        <f t="shared" si="33"/>
        <v>500.2</v>
      </c>
      <c r="I182" s="27">
        <v>0</v>
      </c>
      <c r="J182" s="27">
        <v>500.2</v>
      </c>
      <c r="K182" s="13">
        <f t="shared" si="34"/>
        <v>19</v>
      </c>
      <c r="L182" s="27">
        <v>0</v>
      </c>
      <c r="M182" s="27">
        <v>19</v>
      </c>
      <c r="N182" s="39" t="s">
        <v>264</v>
      </c>
      <c r="O182" s="39">
        <v>2031</v>
      </c>
      <c r="P182" s="13"/>
      <c r="Q182" s="22"/>
      <c r="R182" s="24"/>
    </row>
    <row r="183" spans="1:18" s="23" customFormat="1" x14ac:dyDescent="0.3">
      <c r="A183" s="2">
        <v>56</v>
      </c>
      <c r="B183" s="58" t="s">
        <v>31</v>
      </c>
      <c r="C183" s="13" t="s">
        <v>43</v>
      </c>
      <c r="D183" s="29">
        <v>4</v>
      </c>
      <c r="E183" s="52">
        <f t="shared" si="28"/>
        <v>8</v>
      </c>
      <c r="F183" s="27">
        <v>1</v>
      </c>
      <c r="G183" s="27">
        <v>7</v>
      </c>
      <c r="H183" s="27">
        <f t="shared" si="33"/>
        <v>350.20000000000005</v>
      </c>
      <c r="I183" s="27">
        <v>51.6</v>
      </c>
      <c r="J183" s="27">
        <v>298.60000000000002</v>
      </c>
      <c r="K183" s="13">
        <f t="shared" si="34"/>
        <v>18</v>
      </c>
      <c r="L183" s="27">
        <v>1</v>
      </c>
      <c r="M183" s="27">
        <v>17</v>
      </c>
      <c r="N183" s="39" t="s">
        <v>270</v>
      </c>
      <c r="O183" s="39">
        <v>2031</v>
      </c>
      <c r="P183" s="13"/>
      <c r="Q183" s="22"/>
      <c r="R183" s="24"/>
    </row>
    <row r="184" spans="1:18" s="23" customFormat="1" x14ac:dyDescent="0.3">
      <c r="A184" s="2">
        <v>57</v>
      </c>
      <c r="B184" s="58" t="s">
        <v>31</v>
      </c>
      <c r="C184" s="13" t="s">
        <v>43</v>
      </c>
      <c r="D184" s="29">
        <v>6</v>
      </c>
      <c r="E184" s="52">
        <f t="shared" si="28"/>
        <v>12</v>
      </c>
      <c r="F184" s="27">
        <v>1</v>
      </c>
      <c r="G184" s="27">
        <v>11</v>
      </c>
      <c r="H184" s="27">
        <f t="shared" si="33"/>
        <v>491.20000000000005</v>
      </c>
      <c r="I184" s="27">
        <v>51.6</v>
      </c>
      <c r="J184" s="27">
        <v>439.6</v>
      </c>
      <c r="K184" s="13">
        <f t="shared" si="34"/>
        <v>12</v>
      </c>
      <c r="L184" s="27">
        <v>1</v>
      </c>
      <c r="M184" s="27">
        <v>11</v>
      </c>
      <c r="N184" s="39" t="s">
        <v>271</v>
      </c>
      <c r="O184" s="39">
        <v>2031</v>
      </c>
      <c r="P184" s="13"/>
      <c r="Q184" s="22"/>
      <c r="R184" s="24"/>
    </row>
    <row r="185" spans="1:18" s="23" customFormat="1" x14ac:dyDescent="0.3">
      <c r="A185" s="2">
        <v>58</v>
      </c>
      <c r="B185" s="58" t="s">
        <v>31</v>
      </c>
      <c r="C185" s="13" t="s">
        <v>43</v>
      </c>
      <c r="D185" s="29">
        <v>8</v>
      </c>
      <c r="E185" s="52">
        <f t="shared" si="28"/>
        <v>10</v>
      </c>
      <c r="F185" s="27">
        <v>1</v>
      </c>
      <c r="G185" s="27">
        <v>9</v>
      </c>
      <c r="H185" s="27">
        <f t="shared" si="33"/>
        <v>404.09999999999997</v>
      </c>
      <c r="I185" s="27">
        <v>40.700000000000003</v>
      </c>
      <c r="J185" s="27">
        <v>363.4</v>
      </c>
      <c r="K185" s="13">
        <f t="shared" si="34"/>
        <v>10</v>
      </c>
      <c r="L185" s="27">
        <v>1</v>
      </c>
      <c r="M185" s="27">
        <v>9</v>
      </c>
      <c r="N185" s="39" t="s">
        <v>272</v>
      </c>
      <c r="O185" s="39">
        <v>2031</v>
      </c>
      <c r="P185" s="13"/>
      <c r="Q185" s="22"/>
      <c r="R185" s="24"/>
    </row>
    <row r="186" spans="1:18" s="23" customFormat="1" x14ac:dyDescent="0.3">
      <c r="A186" s="2">
        <v>59</v>
      </c>
      <c r="B186" s="58" t="s">
        <v>31</v>
      </c>
      <c r="C186" s="13" t="s">
        <v>43</v>
      </c>
      <c r="D186" s="29">
        <v>10</v>
      </c>
      <c r="E186" s="52">
        <f t="shared" si="28"/>
        <v>10</v>
      </c>
      <c r="F186" s="27">
        <v>0</v>
      </c>
      <c r="G186" s="27">
        <v>10</v>
      </c>
      <c r="H186" s="27">
        <f t="shared" si="33"/>
        <v>410.1</v>
      </c>
      <c r="I186" s="27">
        <v>0</v>
      </c>
      <c r="J186" s="27">
        <v>410.1</v>
      </c>
      <c r="K186" s="13">
        <f t="shared" si="34"/>
        <v>11</v>
      </c>
      <c r="L186" s="27">
        <v>0</v>
      </c>
      <c r="M186" s="27">
        <v>11</v>
      </c>
      <c r="N186" s="39" t="s">
        <v>273</v>
      </c>
      <c r="O186" s="39">
        <v>2031</v>
      </c>
      <c r="P186" s="13"/>
      <c r="Q186" s="22"/>
      <c r="R186" s="24"/>
    </row>
    <row r="187" spans="1:18" s="23" customFormat="1" x14ac:dyDescent="0.3">
      <c r="A187" s="2">
        <v>60</v>
      </c>
      <c r="B187" s="2" t="s">
        <v>31</v>
      </c>
      <c r="C187" s="13" t="s">
        <v>43</v>
      </c>
      <c r="D187" s="13">
        <v>12</v>
      </c>
      <c r="E187" s="2">
        <f t="shared" ref="E187:E191" si="35">SUM(F187:G187)</f>
        <v>9</v>
      </c>
      <c r="F187" s="27">
        <v>0</v>
      </c>
      <c r="G187" s="27">
        <v>9</v>
      </c>
      <c r="H187" s="27">
        <f t="shared" si="33"/>
        <v>375.5</v>
      </c>
      <c r="I187" s="27">
        <v>0</v>
      </c>
      <c r="J187" s="27">
        <v>375.5</v>
      </c>
      <c r="K187" s="13">
        <f t="shared" si="34"/>
        <v>23</v>
      </c>
      <c r="L187" s="27">
        <v>0</v>
      </c>
      <c r="M187" s="27">
        <v>23</v>
      </c>
      <c r="N187" s="39" t="s">
        <v>276</v>
      </c>
      <c r="O187" s="39">
        <v>2031</v>
      </c>
      <c r="P187" s="13"/>
      <c r="Q187" s="22"/>
      <c r="R187" s="24"/>
    </row>
    <row r="188" spans="1:18" s="23" customFormat="1" x14ac:dyDescent="0.3">
      <c r="A188" s="2">
        <v>61</v>
      </c>
      <c r="B188" s="2" t="s">
        <v>31</v>
      </c>
      <c r="C188" s="13" t="s">
        <v>38</v>
      </c>
      <c r="D188" s="13">
        <v>8</v>
      </c>
      <c r="E188" s="2">
        <f t="shared" si="35"/>
        <v>6</v>
      </c>
      <c r="F188" s="27">
        <v>0</v>
      </c>
      <c r="G188" s="27">
        <v>6</v>
      </c>
      <c r="H188" s="27">
        <f t="shared" si="33"/>
        <v>368.1</v>
      </c>
      <c r="I188" s="27">
        <v>0</v>
      </c>
      <c r="J188" s="27">
        <v>368.1</v>
      </c>
      <c r="K188" s="13">
        <f t="shared" si="34"/>
        <v>7</v>
      </c>
      <c r="L188" s="27">
        <v>0</v>
      </c>
      <c r="M188" s="27">
        <v>7</v>
      </c>
      <c r="N188" s="39" t="s">
        <v>277</v>
      </c>
      <c r="O188" s="39">
        <v>2031</v>
      </c>
      <c r="P188" s="13"/>
      <c r="Q188" s="22"/>
      <c r="R188" s="24"/>
    </row>
    <row r="189" spans="1:18" s="23" customFormat="1" x14ac:dyDescent="0.3">
      <c r="A189" s="2">
        <v>62</v>
      </c>
      <c r="B189" s="2" t="s">
        <v>31</v>
      </c>
      <c r="C189" s="13" t="s">
        <v>43</v>
      </c>
      <c r="D189" s="13">
        <v>15</v>
      </c>
      <c r="E189" s="2">
        <f t="shared" si="35"/>
        <v>6</v>
      </c>
      <c r="F189" s="27">
        <v>0</v>
      </c>
      <c r="G189" s="27">
        <v>6</v>
      </c>
      <c r="H189" s="27">
        <f t="shared" si="33"/>
        <v>377.6</v>
      </c>
      <c r="I189" s="27">
        <v>0</v>
      </c>
      <c r="J189" s="27">
        <v>377.6</v>
      </c>
      <c r="K189" s="13">
        <f t="shared" si="34"/>
        <v>8</v>
      </c>
      <c r="L189" s="27">
        <v>0</v>
      </c>
      <c r="M189" s="27">
        <v>8</v>
      </c>
      <c r="N189" s="39" t="s">
        <v>278</v>
      </c>
      <c r="O189" s="39">
        <v>2031</v>
      </c>
      <c r="P189" s="13"/>
      <c r="Q189" s="22"/>
      <c r="R189" s="24"/>
    </row>
    <row r="190" spans="1:18" s="23" customFormat="1" x14ac:dyDescent="0.3">
      <c r="A190" s="2">
        <v>63</v>
      </c>
      <c r="B190" s="58" t="s">
        <v>32</v>
      </c>
      <c r="C190" s="13" t="s">
        <v>279</v>
      </c>
      <c r="D190" s="13">
        <v>50</v>
      </c>
      <c r="E190" s="2">
        <f t="shared" si="35"/>
        <v>1</v>
      </c>
      <c r="F190" s="27">
        <v>1</v>
      </c>
      <c r="G190" s="27">
        <v>0</v>
      </c>
      <c r="H190" s="27">
        <f t="shared" si="33"/>
        <v>53.7</v>
      </c>
      <c r="I190" s="27">
        <v>53.7</v>
      </c>
      <c r="J190" s="27">
        <v>0</v>
      </c>
      <c r="K190" s="13">
        <f t="shared" si="34"/>
        <v>1</v>
      </c>
      <c r="L190" s="27">
        <v>1</v>
      </c>
      <c r="M190" s="27">
        <v>0</v>
      </c>
      <c r="N190" s="39" t="s">
        <v>280</v>
      </c>
      <c r="O190" s="39">
        <v>2031</v>
      </c>
      <c r="P190" s="13"/>
      <c r="Q190" s="22"/>
      <c r="R190" s="24"/>
    </row>
    <row r="191" spans="1:18" s="23" customFormat="1" x14ac:dyDescent="0.3">
      <c r="A191" s="2">
        <v>64</v>
      </c>
      <c r="B191" s="58" t="s">
        <v>32</v>
      </c>
      <c r="C191" s="13" t="s">
        <v>279</v>
      </c>
      <c r="D191" s="13">
        <v>47</v>
      </c>
      <c r="E191" s="2">
        <f t="shared" si="35"/>
        <v>1</v>
      </c>
      <c r="F191" s="27">
        <v>0</v>
      </c>
      <c r="G191" s="27">
        <v>1</v>
      </c>
      <c r="H191" s="27">
        <f t="shared" si="33"/>
        <v>38.880000000000003</v>
      </c>
      <c r="I191" s="27">
        <v>0</v>
      </c>
      <c r="J191" s="27">
        <v>38.880000000000003</v>
      </c>
      <c r="K191" s="13">
        <f t="shared" si="34"/>
        <v>6</v>
      </c>
      <c r="L191" s="27">
        <v>0</v>
      </c>
      <c r="M191" s="27">
        <v>6</v>
      </c>
      <c r="N191" s="39" t="s">
        <v>281</v>
      </c>
      <c r="O191" s="39">
        <v>2031</v>
      </c>
      <c r="P191" s="13"/>
      <c r="Q191" s="22"/>
      <c r="R191" s="24"/>
    </row>
    <row r="192" spans="1:18" s="10" customFormat="1" x14ac:dyDescent="0.3">
      <c r="A192" s="70">
        <v>64</v>
      </c>
      <c r="B192" s="95" t="s">
        <v>17</v>
      </c>
      <c r="C192" s="96"/>
      <c r="D192" s="97"/>
      <c r="E192" s="54">
        <f t="shared" ref="E192:M192" si="36">SUM(E128:E191)</f>
        <v>576</v>
      </c>
      <c r="F192" s="70">
        <f t="shared" si="36"/>
        <v>65</v>
      </c>
      <c r="G192" s="70">
        <f t="shared" si="36"/>
        <v>511</v>
      </c>
      <c r="H192" s="59">
        <f t="shared" si="36"/>
        <v>25896.879999999994</v>
      </c>
      <c r="I192" s="59">
        <f t="shared" si="36"/>
        <v>3041.6</v>
      </c>
      <c r="J192" s="59">
        <f t="shared" si="36"/>
        <v>22855.280000000002</v>
      </c>
      <c r="K192" s="70">
        <f t="shared" si="36"/>
        <v>819</v>
      </c>
      <c r="L192" s="70">
        <f t="shared" si="36"/>
        <v>88</v>
      </c>
      <c r="M192" s="70">
        <f t="shared" si="36"/>
        <v>731</v>
      </c>
      <c r="N192" s="70" t="s">
        <v>18</v>
      </c>
      <c r="O192" s="70" t="s">
        <v>18</v>
      </c>
      <c r="P192" s="16"/>
      <c r="Q192" s="9"/>
    </row>
    <row r="193" spans="1:17" s="10" customFormat="1" x14ac:dyDescent="0.3">
      <c r="A193" s="73" t="s">
        <v>79</v>
      </c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5"/>
      <c r="Q193" s="9"/>
    </row>
    <row r="194" spans="1:17" s="6" customFormat="1" x14ac:dyDescent="0.3">
      <c r="A194" s="2">
        <v>1</v>
      </c>
      <c r="B194" s="2" t="s">
        <v>66</v>
      </c>
      <c r="C194" s="2" t="s">
        <v>67</v>
      </c>
      <c r="D194" s="53" t="s">
        <v>93</v>
      </c>
      <c r="E194" s="2">
        <f t="shared" ref="E194:E201" si="37">SUM(F194:G194)</f>
        <v>2</v>
      </c>
      <c r="F194" s="2">
        <v>2</v>
      </c>
      <c r="G194" s="2">
        <v>0</v>
      </c>
      <c r="H194" s="2">
        <f t="shared" ref="H194:H201" si="38">SUM(I194:J194)</f>
        <v>112.4</v>
      </c>
      <c r="I194" s="2">
        <v>112.4</v>
      </c>
      <c r="J194" s="2">
        <v>0</v>
      </c>
      <c r="K194" s="2">
        <f>SUM(L194:M194)</f>
        <v>8</v>
      </c>
      <c r="L194" s="2">
        <v>8</v>
      </c>
      <c r="M194" s="2">
        <v>0</v>
      </c>
      <c r="N194" s="2" t="s">
        <v>224</v>
      </c>
      <c r="O194" s="2">
        <v>2033</v>
      </c>
      <c r="P194" s="4"/>
      <c r="Q194" s="5"/>
    </row>
    <row r="195" spans="1:17" s="6" customFormat="1" x14ac:dyDescent="0.3">
      <c r="A195" s="2">
        <v>2</v>
      </c>
      <c r="B195" s="2" t="s">
        <v>66</v>
      </c>
      <c r="C195" s="2" t="s">
        <v>113</v>
      </c>
      <c r="D195" s="53">
        <v>11</v>
      </c>
      <c r="E195" s="2">
        <f t="shared" si="37"/>
        <v>2</v>
      </c>
      <c r="F195" s="2">
        <v>1</v>
      </c>
      <c r="G195" s="2">
        <v>1</v>
      </c>
      <c r="H195" s="2">
        <f t="shared" si="38"/>
        <v>84.4</v>
      </c>
      <c r="I195" s="2">
        <v>42.8</v>
      </c>
      <c r="J195" s="2">
        <v>41.6</v>
      </c>
      <c r="K195" s="2">
        <f>SUM(L195:M195)</f>
        <v>4</v>
      </c>
      <c r="L195" s="2">
        <v>3</v>
      </c>
      <c r="M195" s="2">
        <v>1</v>
      </c>
      <c r="N195" s="2" t="s">
        <v>225</v>
      </c>
      <c r="O195" s="2">
        <v>2033</v>
      </c>
      <c r="P195" s="4"/>
      <c r="Q195" s="5"/>
    </row>
    <row r="196" spans="1:17" s="6" customFormat="1" x14ac:dyDescent="0.3">
      <c r="A196" s="2">
        <v>3</v>
      </c>
      <c r="B196" s="2" t="s">
        <v>66</v>
      </c>
      <c r="C196" s="2" t="s">
        <v>69</v>
      </c>
      <c r="D196" s="53">
        <v>4</v>
      </c>
      <c r="E196" s="2">
        <f t="shared" si="37"/>
        <v>16</v>
      </c>
      <c r="F196" s="2">
        <v>1</v>
      </c>
      <c r="G196" s="2">
        <v>15</v>
      </c>
      <c r="H196" s="2">
        <f t="shared" si="38"/>
        <v>702.9</v>
      </c>
      <c r="I196" s="2">
        <v>54.9</v>
      </c>
      <c r="J196" s="2">
        <v>648</v>
      </c>
      <c r="K196" s="2">
        <f>SUM(L196:M196)</f>
        <v>37</v>
      </c>
      <c r="L196" s="2">
        <v>2</v>
      </c>
      <c r="M196" s="2">
        <v>35</v>
      </c>
      <c r="N196" s="2" t="s">
        <v>226</v>
      </c>
      <c r="O196" s="2">
        <v>2034</v>
      </c>
      <c r="P196" s="4"/>
      <c r="Q196" s="5"/>
    </row>
    <row r="197" spans="1:17" s="6" customFormat="1" x14ac:dyDescent="0.3">
      <c r="A197" s="2">
        <v>4</v>
      </c>
      <c r="B197" s="2" t="s">
        <v>132</v>
      </c>
      <c r="C197" s="2" t="s">
        <v>133</v>
      </c>
      <c r="D197" s="53">
        <v>19</v>
      </c>
      <c r="E197" s="2">
        <f t="shared" si="37"/>
        <v>0</v>
      </c>
      <c r="F197" s="2">
        <v>0</v>
      </c>
      <c r="G197" s="2">
        <v>0</v>
      </c>
      <c r="H197" s="2">
        <f t="shared" si="38"/>
        <v>0</v>
      </c>
      <c r="I197" s="2">
        <v>0</v>
      </c>
      <c r="J197" s="2">
        <v>0</v>
      </c>
      <c r="K197" s="2">
        <f>L197+M197</f>
        <v>0</v>
      </c>
      <c r="L197" s="2">
        <v>0</v>
      </c>
      <c r="M197" s="2">
        <v>0</v>
      </c>
      <c r="N197" s="2" t="s">
        <v>227</v>
      </c>
      <c r="O197" s="2">
        <v>2028</v>
      </c>
      <c r="P197" s="43" t="s">
        <v>164</v>
      </c>
      <c r="Q197" s="5"/>
    </row>
    <row r="198" spans="1:17" s="6" customFormat="1" x14ac:dyDescent="0.3">
      <c r="A198" s="2">
        <v>5</v>
      </c>
      <c r="B198" s="2" t="s">
        <v>66</v>
      </c>
      <c r="C198" s="2" t="s">
        <v>67</v>
      </c>
      <c r="D198" s="53">
        <v>16</v>
      </c>
      <c r="E198" s="2">
        <f t="shared" si="37"/>
        <v>4</v>
      </c>
      <c r="F198" s="2">
        <v>0</v>
      </c>
      <c r="G198" s="2">
        <v>4</v>
      </c>
      <c r="H198" s="2">
        <f t="shared" si="38"/>
        <v>114.8</v>
      </c>
      <c r="I198" s="2">
        <v>0</v>
      </c>
      <c r="J198" s="2">
        <v>114.8</v>
      </c>
      <c r="K198" s="2">
        <f>L198+M198</f>
        <v>8</v>
      </c>
      <c r="L198" s="2">
        <v>0</v>
      </c>
      <c r="M198" s="2">
        <v>8</v>
      </c>
      <c r="N198" s="2" t="s">
        <v>228</v>
      </c>
      <c r="O198" s="2">
        <v>2034</v>
      </c>
      <c r="P198" s="4"/>
      <c r="Q198" s="5"/>
    </row>
    <row r="199" spans="1:17" s="6" customFormat="1" x14ac:dyDescent="0.3">
      <c r="A199" s="2">
        <v>6</v>
      </c>
      <c r="B199" s="2" t="s">
        <v>66</v>
      </c>
      <c r="C199" s="2" t="s">
        <v>39</v>
      </c>
      <c r="D199" s="53">
        <v>3</v>
      </c>
      <c r="E199" s="2">
        <f t="shared" si="37"/>
        <v>3</v>
      </c>
      <c r="F199" s="2">
        <v>2</v>
      </c>
      <c r="G199" s="2">
        <v>1</v>
      </c>
      <c r="H199" s="2">
        <f t="shared" si="38"/>
        <v>210.47000000000003</v>
      </c>
      <c r="I199" s="2">
        <v>136.21</v>
      </c>
      <c r="J199" s="2">
        <v>74.260000000000005</v>
      </c>
      <c r="K199" s="2">
        <f>L199+M199</f>
        <v>5</v>
      </c>
      <c r="L199" s="2">
        <v>3</v>
      </c>
      <c r="M199" s="2">
        <v>2</v>
      </c>
      <c r="N199" s="2" t="s">
        <v>229</v>
      </c>
      <c r="O199" s="2">
        <v>2034</v>
      </c>
      <c r="P199" s="4"/>
      <c r="Q199" s="5"/>
    </row>
    <row r="200" spans="1:17" s="6" customFormat="1" x14ac:dyDescent="0.3">
      <c r="A200" s="2">
        <v>7</v>
      </c>
      <c r="B200" s="2" t="s">
        <v>66</v>
      </c>
      <c r="C200" s="2" t="s">
        <v>136</v>
      </c>
      <c r="D200" s="53">
        <v>7</v>
      </c>
      <c r="E200" s="2">
        <f t="shared" si="37"/>
        <v>1</v>
      </c>
      <c r="F200" s="2">
        <v>1</v>
      </c>
      <c r="G200" s="2">
        <v>0</v>
      </c>
      <c r="H200" s="2">
        <f t="shared" si="38"/>
        <v>64.099999999999994</v>
      </c>
      <c r="I200" s="2">
        <v>64.099999999999994</v>
      </c>
      <c r="J200" s="2">
        <v>0</v>
      </c>
      <c r="K200" s="2">
        <f>L200+M200</f>
        <v>2</v>
      </c>
      <c r="L200" s="2">
        <v>2</v>
      </c>
      <c r="M200" s="2">
        <v>0</v>
      </c>
      <c r="N200" s="2" t="s">
        <v>230</v>
      </c>
      <c r="O200" s="2">
        <v>2034</v>
      </c>
      <c r="P200" s="4"/>
      <c r="Q200" s="5"/>
    </row>
    <row r="201" spans="1:17" s="6" customFormat="1" x14ac:dyDescent="0.3">
      <c r="A201" s="2">
        <v>8</v>
      </c>
      <c r="B201" s="2" t="s">
        <v>66</v>
      </c>
      <c r="C201" s="2" t="s">
        <v>67</v>
      </c>
      <c r="D201" s="53">
        <v>12</v>
      </c>
      <c r="E201" s="2">
        <f t="shared" si="37"/>
        <v>4</v>
      </c>
      <c r="F201" s="2">
        <v>0</v>
      </c>
      <c r="G201" s="2">
        <v>4</v>
      </c>
      <c r="H201" s="2">
        <f t="shared" si="38"/>
        <v>146.5</v>
      </c>
      <c r="I201" s="2">
        <v>0</v>
      </c>
      <c r="J201" s="2">
        <v>146.5</v>
      </c>
      <c r="K201" s="2">
        <f>L201+M201</f>
        <v>8</v>
      </c>
      <c r="L201" s="2">
        <v>0</v>
      </c>
      <c r="M201" s="2">
        <v>8</v>
      </c>
      <c r="N201" s="2" t="s">
        <v>231</v>
      </c>
      <c r="O201" s="2">
        <v>2034</v>
      </c>
      <c r="P201" s="4"/>
      <c r="Q201" s="5"/>
    </row>
    <row r="202" spans="1:17" s="6" customFormat="1" x14ac:dyDescent="0.3">
      <c r="A202" s="70">
        <v>8</v>
      </c>
      <c r="B202" s="95" t="s">
        <v>17</v>
      </c>
      <c r="C202" s="96"/>
      <c r="D202" s="97"/>
      <c r="E202" s="70">
        <f t="shared" ref="E202:M202" si="39">E194+E195+E196+E197+E198+E199+E201</f>
        <v>31</v>
      </c>
      <c r="F202" s="70">
        <f t="shared" si="39"/>
        <v>6</v>
      </c>
      <c r="G202" s="70">
        <f t="shared" si="39"/>
        <v>25</v>
      </c>
      <c r="H202" s="59">
        <f t="shared" si="39"/>
        <v>1371.47</v>
      </c>
      <c r="I202" s="59">
        <f t="shared" si="39"/>
        <v>346.31</v>
      </c>
      <c r="J202" s="59">
        <f t="shared" si="39"/>
        <v>1025.1599999999999</v>
      </c>
      <c r="K202" s="70">
        <f t="shared" si="39"/>
        <v>70</v>
      </c>
      <c r="L202" s="70">
        <f t="shared" si="39"/>
        <v>16</v>
      </c>
      <c r="M202" s="70">
        <f t="shared" si="39"/>
        <v>54</v>
      </c>
      <c r="N202" s="2" t="s">
        <v>18</v>
      </c>
      <c r="O202" s="2" t="s">
        <v>18</v>
      </c>
      <c r="P202" s="4"/>
      <c r="Q202" s="5"/>
    </row>
    <row r="203" spans="1:17" s="6" customFormat="1" ht="19.5" customHeight="1" x14ac:dyDescent="0.3">
      <c r="A203" s="73" t="s">
        <v>19</v>
      </c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5"/>
      <c r="Q203" s="5"/>
    </row>
    <row r="204" spans="1:17" s="6" customFormat="1" x14ac:dyDescent="0.3">
      <c r="A204" s="2">
        <v>1</v>
      </c>
      <c r="B204" s="2" t="s">
        <v>33</v>
      </c>
      <c r="C204" s="2" t="s">
        <v>14</v>
      </c>
      <c r="D204" s="2">
        <v>1</v>
      </c>
      <c r="E204" s="2">
        <f t="shared" ref="E204:E209" si="40">F204+G204</f>
        <v>0</v>
      </c>
      <c r="F204" s="2">
        <v>0</v>
      </c>
      <c r="G204" s="2">
        <v>0</v>
      </c>
      <c r="H204" s="2">
        <f t="shared" ref="H204:H209" si="41">I204+J204</f>
        <v>0</v>
      </c>
      <c r="I204" s="2">
        <v>0</v>
      </c>
      <c r="J204" s="2">
        <v>0</v>
      </c>
      <c r="K204" s="2">
        <f t="shared" ref="K204:K209" si="42">L204+M204</f>
        <v>0</v>
      </c>
      <c r="L204" s="2">
        <v>0</v>
      </c>
      <c r="M204" s="2">
        <v>0</v>
      </c>
      <c r="N204" s="2" t="s">
        <v>232</v>
      </c>
      <c r="O204" s="17">
        <v>2025</v>
      </c>
      <c r="P204" s="43" t="s">
        <v>164</v>
      </c>
      <c r="Q204" s="5"/>
    </row>
    <row r="205" spans="1:17" s="6" customFormat="1" x14ac:dyDescent="0.3">
      <c r="A205" s="2">
        <v>2</v>
      </c>
      <c r="B205" s="2" t="s">
        <v>33</v>
      </c>
      <c r="C205" s="2" t="s">
        <v>20</v>
      </c>
      <c r="D205" s="2">
        <v>14</v>
      </c>
      <c r="E205" s="2">
        <f t="shared" si="40"/>
        <v>4</v>
      </c>
      <c r="F205" s="2">
        <v>1</v>
      </c>
      <c r="G205" s="2">
        <v>3</v>
      </c>
      <c r="H205" s="2">
        <f t="shared" si="41"/>
        <v>225.5</v>
      </c>
      <c r="I205" s="2">
        <v>52.3</v>
      </c>
      <c r="J205" s="2">
        <v>173.2</v>
      </c>
      <c r="K205" s="2">
        <f t="shared" si="42"/>
        <v>10</v>
      </c>
      <c r="L205" s="2">
        <v>5</v>
      </c>
      <c r="M205" s="2">
        <v>5</v>
      </c>
      <c r="N205" s="2" t="s">
        <v>233</v>
      </c>
      <c r="O205" s="17">
        <v>2025</v>
      </c>
      <c r="P205" s="43" t="s">
        <v>146</v>
      </c>
      <c r="Q205" s="5"/>
    </row>
    <row r="206" spans="1:17" s="6" customFormat="1" x14ac:dyDescent="0.3">
      <c r="A206" s="2">
        <v>3</v>
      </c>
      <c r="B206" s="2" t="s">
        <v>33</v>
      </c>
      <c r="C206" s="2" t="s">
        <v>20</v>
      </c>
      <c r="D206" s="53">
        <v>20</v>
      </c>
      <c r="E206" s="2">
        <f t="shared" si="40"/>
        <v>12</v>
      </c>
      <c r="F206" s="2">
        <v>5</v>
      </c>
      <c r="G206" s="2">
        <v>7</v>
      </c>
      <c r="H206" s="2">
        <f t="shared" si="41"/>
        <v>476.4</v>
      </c>
      <c r="I206" s="2">
        <v>196.2</v>
      </c>
      <c r="J206" s="2">
        <v>280.2</v>
      </c>
      <c r="K206" s="2">
        <f t="shared" si="42"/>
        <v>31</v>
      </c>
      <c r="L206" s="2">
        <v>17</v>
      </c>
      <c r="M206" s="2">
        <v>14</v>
      </c>
      <c r="N206" s="2" t="s">
        <v>234</v>
      </c>
      <c r="O206" s="17">
        <v>2026</v>
      </c>
      <c r="P206" s="35"/>
      <c r="Q206" s="5"/>
    </row>
    <row r="207" spans="1:17" s="6" customFormat="1" x14ac:dyDescent="0.3">
      <c r="A207" s="2">
        <v>4</v>
      </c>
      <c r="B207" s="2" t="s">
        <v>33</v>
      </c>
      <c r="C207" s="2" t="s">
        <v>20</v>
      </c>
      <c r="D207" s="53">
        <v>24</v>
      </c>
      <c r="E207" s="2">
        <f t="shared" si="40"/>
        <v>16</v>
      </c>
      <c r="F207" s="2">
        <v>7</v>
      </c>
      <c r="G207" s="2">
        <v>9</v>
      </c>
      <c r="H207" s="2">
        <f t="shared" si="41"/>
        <v>885.5</v>
      </c>
      <c r="I207" s="2">
        <v>407.5</v>
      </c>
      <c r="J207" s="2">
        <v>478</v>
      </c>
      <c r="K207" s="2">
        <f t="shared" si="42"/>
        <v>38</v>
      </c>
      <c r="L207" s="2">
        <v>22</v>
      </c>
      <c r="M207" s="2">
        <v>16</v>
      </c>
      <c r="N207" s="2" t="s">
        <v>234</v>
      </c>
      <c r="O207" s="17">
        <v>2026</v>
      </c>
      <c r="P207" s="35"/>
      <c r="Q207" s="5"/>
    </row>
    <row r="208" spans="1:17" s="6" customFormat="1" x14ac:dyDescent="0.3">
      <c r="A208" s="2">
        <v>5</v>
      </c>
      <c r="B208" s="2" t="s">
        <v>33</v>
      </c>
      <c r="C208" s="2" t="s">
        <v>20</v>
      </c>
      <c r="D208" s="53">
        <v>22</v>
      </c>
      <c r="E208" s="2">
        <f t="shared" si="40"/>
        <v>16</v>
      </c>
      <c r="F208" s="2">
        <v>5</v>
      </c>
      <c r="G208" s="2">
        <v>11</v>
      </c>
      <c r="H208" s="2">
        <f t="shared" si="41"/>
        <v>876.2</v>
      </c>
      <c r="I208" s="2">
        <v>300.3</v>
      </c>
      <c r="J208" s="2">
        <v>575.9</v>
      </c>
      <c r="K208" s="2">
        <f t="shared" si="42"/>
        <v>38</v>
      </c>
      <c r="L208" s="2">
        <v>12</v>
      </c>
      <c r="M208" s="2">
        <v>26</v>
      </c>
      <c r="N208" s="2" t="s">
        <v>235</v>
      </c>
      <c r="O208" s="17">
        <v>2027</v>
      </c>
      <c r="P208" s="35"/>
      <c r="Q208" s="5"/>
    </row>
    <row r="209" spans="1:17" s="6" customFormat="1" x14ac:dyDescent="0.3">
      <c r="A209" s="2">
        <v>6</v>
      </c>
      <c r="B209" s="2" t="s">
        <v>33</v>
      </c>
      <c r="C209" s="2" t="s">
        <v>23</v>
      </c>
      <c r="D209" s="53">
        <v>13</v>
      </c>
      <c r="E209" s="2">
        <f t="shared" si="40"/>
        <v>18</v>
      </c>
      <c r="F209" s="2">
        <v>4</v>
      </c>
      <c r="G209" s="2">
        <v>14</v>
      </c>
      <c r="H209" s="2">
        <f t="shared" si="41"/>
        <v>676.1</v>
      </c>
      <c r="I209" s="2">
        <v>145</v>
      </c>
      <c r="J209" s="2">
        <v>531.1</v>
      </c>
      <c r="K209" s="2">
        <f t="shared" si="42"/>
        <v>25</v>
      </c>
      <c r="L209" s="2">
        <v>9</v>
      </c>
      <c r="M209" s="2">
        <v>16</v>
      </c>
      <c r="N209" s="2" t="s">
        <v>236</v>
      </c>
      <c r="O209" s="17">
        <v>2027</v>
      </c>
      <c r="P209" s="35"/>
      <c r="Q209" s="5"/>
    </row>
    <row r="210" spans="1:17" s="6" customFormat="1" x14ac:dyDescent="0.3">
      <c r="A210" s="63">
        <f>A209</f>
        <v>6</v>
      </c>
      <c r="B210" s="95" t="s">
        <v>17</v>
      </c>
      <c r="C210" s="96"/>
      <c r="D210" s="97"/>
      <c r="E210" s="63">
        <f>SUM(E204:E209)</f>
        <v>66</v>
      </c>
      <c r="F210" s="63">
        <f t="shared" ref="F210:M210" si="43">SUM(F204:F209)</f>
        <v>22</v>
      </c>
      <c r="G210" s="63">
        <f>SUM(G204:G209)</f>
        <v>44</v>
      </c>
      <c r="H210" s="59">
        <f>SUM(H204:H209)</f>
        <v>3139.7000000000003</v>
      </c>
      <c r="I210" s="59">
        <f t="shared" si="43"/>
        <v>1101.3</v>
      </c>
      <c r="J210" s="59">
        <f t="shared" si="43"/>
        <v>2038.4</v>
      </c>
      <c r="K210" s="63">
        <f t="shared" si="43"/>
        <v>142</v>
      </c>
      <c r="L210" s="63">
        <f t="shared" si="43"/>
        <v>65</v>
      </c>
      <c r="M210" s="63">
        <f t="shared" si="43"/>
        <v>77</v>
      </c>
      <c r="N210" s="2" t="s">
        <v>18</v>
      </c>
      <c r="O210" s="2" t="s">
        <v>18</v>
      </c>
      <c r="P210" s="4"/>
      <c r="Q210" s="5"/>
    </row>
    <row r="211" spans="1:17" s="6" customFormat="1" ht="17.25" customHeight="1" x14ac:dyDescent="0.3">
      <c r="A211" s="73" t="s">
        <v>143</v>
      </c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5"/>
      <c r="Q211" s="5"/>
    </row>
    <row r="212" spans="1:17" s="6" customFormat="1" x14ac:dyDescent="0.3">
      <c r="A212" s="2">
        <v>1</v>
      </c>
      <c r="B212" s="2" t="s">
        <v>144</v>
      </c>
      <c r="C212" s="2" t="s">
        <v>145</v>
      </c>
      <c r="D212" s="53">
        <v>3</v>
      </c>
      <c r="E212" s="2">
        <f>F212+G212</f>
        <v>7</v>
      </c>
      <c r="F212" s="2">
        <v>2</v>
      </c>
      <c r="G212" s="2">
        <v>5</v>
      </c>
      <c r="H212" s="2">
        <f>I212+J212</f>
        <v>332.4</v>
      </c>
      <c r="I212" s="2">
        <v>195.4</v>
      </c>
      <c r="J212" s="2">
        <v>137</v>
      </c>
      <c r="K212" s="2">
        <f>L212+M212</f>
        <v>20</v>
      </c>
      <c r="L212" s="2">
        <v>15</v>
      </c>
      <c r="M212" s="2">
        <v>5</v>
      </c>
      <c r="N212" s="2" t="s">
        <v>237</v>
      </c>
      <c r="O212" s="2">
        <v>2028</v>
      </c>
      <c r="P212" s="43" t="s">
        <v>146</v>
      </c>
      <c r="Q212" s="5"/>
    </row>
    <row r="213" spans="1:17" s="6" customFormat="1" x14ac:dyDescent="0.3">
      <c r="A213" s="2">
        <v>2</v>
      </c>
      <c r="B213" s="2" t="s">
        <v>144</v>
      </c>
      <c r="C213" s="2" t="s">
        <v>169</v>
      </c>
      <c r="D213" s="53">
        <v>34</v>
      </c>
      <c r="E213" s="2">
        <f>F213+G213</f>
        <v>12</v>
      </c>
      <c r="F213" s="2">
        <v>1</v>
      </c>
      <c r="G213" s="2">
        <v>11</v>
      </c>
      <c r="H213" s="2">
        <f>I213+J213</f>
        <v>505.09999999999997</v>
      </c>
      <c r="I213" s="2">
        <v>52.2</v>
      </c>
      <c r="J213" s="2">
        <v>452.9</v>
      </c>
      <c r="K213" s="2">
        <f>L213+M213</f>
        <v>22</v>
      </c>
      <c r="L213" s="2">
        <v>2</v>
      </c>
      <c r="M213" s="2">
        <v>20</v>
      </c>
      <c r="N213" s="2" t="s">
        <v>238</v>
      </c>
      <c r="O213" s="2">
        <v>2030</v>
      </c>
      <c r="P213" s="43"/>
      <c r="Q213" s="5"/>
    </row>
    <row r="214" spans="1:17" s="6" customFormat="1" x14ac:dyDescent="0.3">
      <c r="A214" s="63">
        <v>2</v>
      </c>
      <c r="B214" s="95" t="s">
        <v>17</v>
      </c>
      <c r="C214" s="96"/>
      <c r="D214" s="97"/>
      <c r="E214" s="63">
        <f>E212+E213</f>
        <v>19</v>
      </c>
      <c r="F214" s="63">
        <f t="shared" ref="F214:M214" si="44">F212+F213</f>
        <v>3</v>
      </c>
      <c r="G214" s="63">
        <f t="shared" si="44"/>
        <v>16</v>
      </c>
      <c r="H214" s="63">
        <f t="shared" si="44"/>
        <v>837.5</v>
      </c>
      <c r="I214" s="63">
        <f t="shared" si="44"/>
        <v>247.60000000000002</v>
      </c>
      <c r="J214" s="63">
        <f t="shared" si="44"/>
        <v>589.9</v>
      </c>
      <c r="K214" s="63">
        <f t="shared" si="44"/>
        <v>42</v>
      </c>
      <c r="L214" s="63">
        <f t="shared" si="44"/>
        <v>17</v>
      </c>
      <c r="M214" s="63">
        <f t="shared" si="44"/>
        <v>25</v>
      </c>
      <c r="N214" s="2"/>
      <c r="O214" s="2"/>
      <c r="P214" s="4"/>
      <c r="Q214" s="5"/>
    </row>
    <row r="215" spans="1:17" s="6" customFormat="1" x14ac:dyDescent="0.3">
      <c r="A215" s="73" t="s">
        <v>174</v>
      </c>
      <c r="B215" s="7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5"/>
      <c r="Q215" s="5"/>
    </row>
    <row r="216" spans="1:17" s="6" customFormat="1" x14ac:dyDescent="0.3">
      <c r="A216" s="2">
        <v>1</v>
      </c>
      <c r="B216" s="2" t="s">
        <v>34</v>
      </c>
      <c r="C216" s="2" t="s">
        <v>14</v>
      </c>
      <c r="D216" s="53">
        <v>8</v>
      </c>
      <c r="E216" s="2">
        <f>F216+G216</f>
        <v>12</v>
      </c>
      <c r="F216" s="2">
        <v>1</v>
      </c>
      <c r="G216" s="2">
        <v>11</v>
      </c>
      <c r="H216" s="2">
        <f>I216+J216</f>
        <v>703.7</v>
      </c>
      <c r="I216" s="2">
        <v>52.6</v>
      </c>
      <c r="J216" s="2">
        <v>651.1</v>
      </c>
      <c r="K216" s="2">
        <f>L216+M216</f>
        <v>18</v>
      </c>
      <c r="L216" s="2">
        <v>2</v>
      </c>
      <c r="M216" s="2">
        <v>16</v>
      </c>
      <c r="N216" s="2" t="s">
        <v>239</v>
      </c>
      <c r="O216" s="2" t="s">
        <v>152</v>
      </c>
      <c r="P216" s="4"/>
      <c r="Q216" s="5"/>
    </row>
    <row r="217" spans="1:17" s="6" customFormat="1" x14ac:dyDescent="0.3">
      <c r="A217" s="2">
        <v>2</v>
      </c>
      <c r="B217" s="2" t="s">
        <v>34</v>
      </c>
      <c r="C217" s="2" t="s">
        <v>23</v>
      </c>
      <c r="D217" s="53">
        <v>4</v>
      </c>
      <c r="E217" s="2">
        <f>F217+G217</f>
        <v>12</v>
      </c>
      <c r="F217" s="2">
        <v>0</v>
      </c>
      <c r="G217" s="2">
        <v>12</v>
      </c>
      <c r="H217" s="2">
        <f>I217+J217</f>
        <v>744.1</v>
      </c>
      <c r="I217" s="2">
        <v>0</v>
      </c>
      <c r="J217" s="2">
        <v>744.1</v>
      </c>
      <c r="K217" s="2">
        <f>L217+M217</f>
        <v>25</v>
      </c>
      <c r="L217" s="2">
        <v>0</v>
      </c>
      <c r="M217" s="2">
        <v>25</v>
      </c>
      <c r="N217" s="2" t="s">
        <v>240</v>
      </c>
      <c r="O217" s="2" t="s">
        <v>152</v>
      </c>
      <c r="P217" s="4"/>
      <c r="Q217" s="5"/>
    </row>
    <row r="218" spans="1:17" s="6" customFormat="1" x14ac:dyDescent="0.3">
      <c r="A218" s="2">
        <v>3</v>
      </c>
      <c r="B218" s="2" t="s">
        <v>34</v>
      </c>
      <c r="C218" s="2" t="s">
        <v>23</v>
      </c>
      <c r="D218" s="53">
        <v>2</v>
      </c>
      <c r="E218" s="2">
        <f t="shared" ref="E218:E221" si="45">F218+G218</f>
        <v>17</v>
      </c>
      <c r="F218" s="2">
        <v>1</v>
      </c>
      <c r="G218" s="2">
        <v>16</v>
      </c>
      <c r="H218" s="2">
        <f>I218+J218</f>
        <v>928.4</v>
      </c>
      <c r="I218" s="2">
        <v>52.8</v>
      </c>
      <c r="J218" s="2">
        <v>875.6</v>
      </c>
      <c r="K218" s="2">
        <f t="shared" ref="K218:K221" si="46">L218+M218</f>
        <v>30</v>
      </c>
      <c r="L218" s="2">
        <v>1</v>
      </c>
      <c r="M218" s="2">
        <v>29</v>
      </c>
      <c r="N218" s="2" t="s">
        <v>274</v>
      </c>
      <c r="O218" s="2">
        <v>2028</v>
      </c>
      <c r="P218" s="4"/>
      <c r="Q218" s="5"/>
    </row>
    <row r="219" spans="1:17" s="6" customFormat="1" x14ac:dyDescent="0.3">
      <c r="A219" s="2">
        <v>4</v>
      </c>
      <c r="B219" s="2" t="s">
        <v>34</v>
      </c>
      <c r="C219" s="2" t="s">
        <v>23</v>
      </c>
      <c r="D219" s="53">
        <v>3</v>
      </c>
      <c r="E219" s="2">
        <f t="shared" si="45"/>
        <v>16</v>
      </c>
      <c r="F219" s="2">
        <v>0</v>
      </c>
      <c r="G219" s="2">
        <v>16</v>
      </c>
      <c r="H219" s="2">
        <f t="shared" ref="H219:H221" si="47">I219+J219</f>
        <v>884.6</v>
      </c>
      <c r="I219" s="2">
        <v>0</v>
      </c>
      <c r="J219" s="2">
        <v>884.6</v>
      </c>
      <c r="K219" s="2">
        <f t="shared" si="46"/>
        <v>21</v>
      </c>
      <c r="L219" s="2">
        <v>0</v>
      </c>
      <c r="M219" s="2">
        <v>21</v>
      </c>
      <c r="N219" s="2" t="s">
        <v>282</v>
      </c>
      <c r="O219" s="2">
        <v>2028</v>
      </c>
      <c r="P219" s="4"/>
      <c r="Q219" s="5"/>
    </row>
    <row r="220" spans="1:17" s="6" customFormat="1" x14ac:dyDescent="0.3">
      <c r="A220" s="2">
        <v>5</v>
      </c>
      <c r="B220" s="2" t="s">
        <v>34</v>
      </c>
      <c r="C220" s="2" t="s">
        <v>23</v>
      </c>
      <c r="D220" s="53">
        <v>6</v>
      </c>
      <c r="E220" s="2">
        <f>F220+G220</f>
        <v>12</v>
      </c>
      <c r="F220" s="2">
        <v>0</v>
      </c>
      <c r="G220" s="2">
        <v>12</v>
      </c>
      <c r="H220" s="2">
        <f>I220+J220</f>
        <v>733.18</v>
      </c>
      <c r="I220" s="2">
        <v>0</v>
      </c>
      <c r="J220" s="2">
        <v>733.18</v>
      </c>
      <c r="K220" s="2">
        <f>L220+M220</f>
        <v>18</v>
      </c>
      <c r="L220" s="2">
        <v>0</v>
      </c>
      <c r="M220" s="2">
        <v>18</v>
      </c>
      <c r="N220" s="2" t="s">
        <v>284</v>
      </c>
      <c r="O220" s="2">
        <v>2028</v>
      </c>
      <c r="P220" s="43"/>
      <c r="Q220" s="5"/>
    </row>
    <row r="221" spans="1:17" s="6" customFormat="1" x14ac:dyDescent="0.3">
      <c r="A221" s="2">
        <v>6</v>
      </c>
      <c r="B221" s="2" t="s">
        <v>34</v>
      </c>
      <c r="C221" s="2" t="s">
        <v>14</v>
      </c>
      <c r="D221" s="53">
        <v>6</v>
      </c>
      <c r="E221" s="2">
        <f t="shared" si="45"/>
        <v>21</v>
      </c>
      <c r="F221" s="2">
        <v>0</v>
      </c>
      <c r="G221" s="2">
        <v>21</v>
      </c>
      <c r="H221" s="2">
        <f t="shared" si="47"/>
        <v>680.5</v>
      </c>
      <c r="I221" s="2">
        <v>0</v>
      </c>
      <c r="J221" s="2">
        <v>680.5</v>
      </c>
      <c r="K221" s="2">
        <f t="shared" si="46"/>
        <v>20</v>
      </c>
      <c r="L221" s="2">
        <v>0</v>
      </c>
      <c r="M221" s="2">
        <v>20</v>
      </c>
      <c r="N221" s="2" t="s">
        <v>283</v>
      </c>
      <c r="O221" s="2">
        <v>2028</v>
      </c>
      <c r="P221" s="43" t="s">
        <v>146</v>
      </c>
      <c r="Q221" s="5"/>
    </row>
    <row r="222" spans="1:17" s="6" customFormat="1" x14ac:dyDescent="0.3">
      <c r="A222" s="63">
        <v>6</v>
      </c>
      <c r="B222" s="95" t="s">
        <v>17</v>
      </c>
      <c r="C222" s="96"/>
      <c r="D222" s="97"/>
      <c r="E222" s="63">
        <f t="shared" ref="E222:M222" si="48">E216+E217+E218+E219+E221+E220</f>
        <v>90</v>
      </c>
      <c r="F222" s="63">
        <f t="shared" si="48"/>
        <v>2</v>
      </c>
      <c r="G222" s="63">
        <f t="shared" si="48"/>
        <v>88</v>
      </c>
      <c r="H222" s="71">
        <f t="shared" si="48"/>
        <v>4674.4800000000005</v>
      </c>
      <c r="I222" s="71">
        <f t="shared" si="48"/>
        <v>105.4</v>
      </c>
      <c r="J222" s="71">
        <f t="shared" si="48"/>
        <v>4569.08</v>
      </c>
      <c r="K222" s="63">
        <f t="shared" si="48"/>
        <v>132</v>
      </c>
      <c r="L222" s="63">
        <f t="shared" si="48"/>
        <v>3</v>
      </c>
      <c r="M222" s="63">
        <f t="shared" si="48"/>
        <v>129</v>
      </c>
      <c r="N222" s="2"/>
      <c r="O222" s="2">
        <v>2028</v>
      </c>
      <c r="P222" s="4"/>
      <c r="Q222" s="5"/>
    </row>
    <row r="223" spans="1:17" s="10" customFormat="1" x14ac:dyDescent="0.3">
      <c r="A223" s="64"/>
      <c r="B223" s="95" t="s">
        <v>35</v>
      </c>
      <c r="C223" s="96"/>
      <c r="D223" s="97"/>
      <c r="E223" s="54">
        <f t="shared" ref="E223:M223" si="49">E126+E192+E202+E210+E214+E222</f>
        <v>1035</v>
      </c>
      <c r="F223" s="54">
        <f t="shared" si="49"/>
        <v>154</v>
      </c>
      <c r="G223" s="54">
        <f t="shared" si="49"/>
        <v>881</v>
      </c>
      <c r="H223" s="59">
        <f t="shared" si="49"/>
        <v>46107.329999999994</v>
      </c>
      <c r="I223" s="59">
        <f t="shared" si="49"/>
        <v>7043.1100000000006</v>
      </c>
      <c r="J223" s="59">
        <f t="shared" si="49"/>
        <v>39064.22</v>
      </c>
      <c r="K223" s="54">
        <f>K126+K192+K202+K210+K214+K222</f>
        <v>1640</v>
      </c>
      <c r="L223" s="54">
        <f t="shared" si="49"/>
        <v>301</v>
      </c>
      <c r="M223" s="54">
        <f t="shared" si="49"/>
        <v>1339</v>
      </c>
      <c r="N223" s="63" t="s">
        <v>18</v>
      </c>
      <c r="O223" s="63" t="s">
        <v>18</v>
      </c>
      <c r="P223" s="16"/>
      <c r="Q223" s="9"/>
    </row>
    <row r="224" spans="1:17" s="6" customFormat="1" ht="36" customHeight="1" x14ac:dyDescent="0.3">
      <c r="A224" s="98" t="s">
        <v>289</v>
      </c>
      <c r="B224" s="99"/>
      <c r="C224" s="99"/>
      <c r="D224" s="99"/>
      <c r="E224" s="99"/>
      <c r="F224" s="99"/>
      <c r="G224" s="99"/>
      <c r="H224" s="12"/>
      <c r="I224" s="12"/>
      <c r="J224" s="12"/>
      <c r="K224" s="12"/>
      <c r="L224" s="12"/>
      <c r="M224" s="12"/>
      <c r="N224" s="12"/>
      <c r="O224" s="12"/>
    </row>
  </sheetData>
  <mergeCells count="41">
    <mergeCell ref="A31:P31"/>
    <mergeCell ref="O1:P1"/>
    <mergeCell ref="O2:P2"/>
    <mergeCell ref="C4:N4"/>
    <mergeCell ref="A6:A7"/>
    <mergeCell ref="B6:D6"/>
    <mergeCell ref="E6:G6"/>
    <mergeCell ref="H6:J6"/>
    <mergeCell ref="K6:M6"/>
    <mergeCell ref="N6:N7"/>
    <mergeCell ref="O6:O7"/>
    <mergeCell ref="P6:P7"/>
    <mergeCell ref="A9:P9"/>
    <mergeCell ref="A10:P10"/>
    <mergeCell ref="A11:P11"/>
    <mergeCell ref="B30:D30"/>
    <mergeCell ref="Q92:AF92"/>
    <mergeCell ref="B56:D56"/>
    <mergeCell ref="A57:P57"/>
    <mergeCell ref="B61:D61"/>
    <mergeCell ref="A62:P62"/>
    <mergeCell ref="B75:D75"/>
    <mergeCell ref="A76:P76"/>
    <mergeCell ref="A203:P203"/>
    <mergeCell ref="B83:D83"/>
    <mergeCell ref="B84:D84"/>
    <mergeCell ref="A85:P85"/>
    <mergeCell ref="A91:P91"/>
    <mergeCell ref="A92:P92"/>
    <mergeCell ref="B126:D126"/>
    <mergeCell ref="A127:P127"/>
    <mergeCell ref="B192:D192"/>
    <mergeCell ref="A193:P193"/>
    <mergeCell ref="B202:D202"/>
    <mergeCell ref="A224:G224"/>
    <mergeCell ref="B210:D210"/>
    <mergeCell ref="A211:P211"/>
    <mergeCell ref="B214:D214"/>
    <mergeCell ref="A215:P215"/>
    <mergeCell ref="B222:D222"/>
    <mergeCell ref="B223:D223"/>
  </mergeCells>
  <pageMargins left="0.7" right="0.7" top="0.75" bottom="0.75" header="0.3" footer="0.3"/>
  <pageSetup paperSize="9" scale="5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05.08.2026-2 программы</vt:lpstr>
    </vt:vector>
  </TitlesOfParts>
  <Company>XTreme.ws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Шевченко Светлана Владимиров</cp:lastModifiedBy>
  <cp:lastPrinted>2026-08-07T05:35:30Z</cp:lastPrinted>
  <dcterms:created xsi:type="dcterms:W3CDTF">2015-09-29T08:10:27Z</dcterms:created>
  <dcterms:modified xsi:type="dcterms:W3CDTF">2026-08-07T11:03:50Z</dcterms:modified>
</cp:coreProperties>
</file>