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990" windowWidth="11025" windowHeight="634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F111" i="1" l="1"/>
  <c r="F110" i="1"/>
  <c r="E111" i="1"/>
  <c r="E110" i="1"/>
  <c r="G37" i="1"/>
  <c r="F109" i="1" l="1"/>
  <c r="F108" i="1"/>
  <c r="F107" i="1"/>
  <c r="G100" i="1" l="1"/>
  <c r="G27" i="1" l="1"/>
  <c r="G66" i="1" l="1"/>
  <c r="F73" i="1" l="1"/>
  <c r="G103" i="1" l="1"/>
  <c r="G104" i="1"/>
  <c r="G105" i="1"/>
  <c r="E10" i="1" l="1"/>
  <c r="E109" i="1" l="1"/>
  <c r="E108" i="1"/>
  <c r="E107" i="1"/>
  <c r="G16" i="1"/>
  <c r="G6" i="1"/>
  <c r="F101" i="1" l="1"/>
  <c r="E101" i="1"/>
  <c r="G101" i="1" l="1"/>
  <c r="E96" i="1"/>
  <c r="F54" i="1" l="1"/>
  <c r="F106" i="1" l="1"/>
  <c r="G98" i="1"/>
  <c r="G97" i="1"/>
  <c r="G94" i="1"/>
  <c r="G93" i="1"/>
  <c r="G86" i="1"/>
  <c r="G85" i="1"/>
  <c r="G81" i="1"/>
  <c r="G72" i="1"/>
  <c r="G71" i="1"/>
  <c r="G62" i="1"/>
  <c r="G42" i="1"/>
  <c r="G41" i="1"/>
  <c r="G40" i="1"/>
  <c r="G19" i="1"/>
  <c r="G18" i="1"/>
  <c r="G17" i="1"/>
  <c r="G13" i="1"/>
  <c r="G12" i="1"/>
  <c r="G36" i="1"/>
  <c r="G31" i="1"/>
  <c r="G90" i="1"/>
  <c r="F96" i="1"/>
  <c r="F91" i="1"/>
  <c r="F87" i="1"/>
  <c r="F83" i="1"/>
  <c r="F78" i="1"/>
  <c r="F69" i="1"/>
  <c r="F64" i="1"/>
  <c r="F59" i="1"/>
  <c r="F49" i="1"/>
  <c r="F44" i="1"/>
  <c r="F39" i="1"/>
  <c r="F34" i="1"/>
  <c r="F29" i="1"/>
  <c r="F25" i="1"/>
  <c r="F20" i="1"/>
  <c r="F15" i="1"/>
  <c r="F10" i="1"/>
  <c r="F5" i="1"/>
  <c r="G8" i="1"/>
  <c r="G7" i="1"/>
  <c r="G76" i="1"/>
  <c r="G23" i="1"/>
  <c r="G22" i="1"/>
  <c r="G47" i="1"/>
  <c r="G46" i="1"/>
  <c r="G52" i="1" l="1"/>
  <c r="G58" i="1"/>
  <c r="G57" i="1"/>
  <c r="G56" i="1"/>
  <c r="G55" i="1"/>
  <c r="G111" i="1"/>
  <c r="G110" i="1"/>
  <c r="G108" i="1"/>
  <c r="G107" i="1"/>
  <c r="E91" i="1"/>
  <c r="G91" i="1" s="1"/>
  <c r="E83" i="1"/>
  <c r="G83" i="1" s="1"/>
  <c r="E78" i="1"/>
  <c r="G78" i="1" s="1"/>
  <c r="G109" i="1" l="1"/>
  <c r="E106" i="1"/>
  <c r="G106" i="1" s="1"/>
  <c r="E87" i="1" l="1"/>
  <c r="G87" i="1" s="1"/>
  <c r="E15" i="1"/>
  <c r="G15" i="1" s="1"/>
  <c r="E44" i="1"/>
  <c r="G44" i="1" s="1"/>
  <c r="E20" i="1" l="1"/>
  <c r="G20" i="1" s="1"/>
  <c r="E54" i="1" l="1"/>
  <c r="G54" i="1" s="1"/>
  <c r="E73" i="1" l="1"/>
  <c r="G73" i="1" s="1"/>
  <c r="E5" i="1" l="1"/>
  <c r="G5" i="1" s="1"/>
  <c r="E39" i="1" l="1"/>
  <c r="G39" i="1" s="1"/>
  <c r="E69" i="1"/>
  <c r="G69" i="1" s="1"/>
  <c r="E64" i="1"/>
  <c r="G64" i="1" s="1"/>
  <c r="E59" i="1"/>
  <c r="G59" i="1" s="1"/>
  <c r="E49" i="1"/>
  <c r="G49" i="1" s="1"/>
  <c r="E34" i="1"/>
  <c r="G34" i="1" s="1"/>
  <c r="E29" i="1"/>
  <c r="G29" i="1" s="1"/>
  <c r="E25" i="1"/>
  <c r="G25" i="1" s="1"/>
  <c r="G10" i="1"/>
  <c r="G96" i="1"/>
</calcChain>
</file>

<file path=xl/sharedStrings.xml><?xml version="1.0" encoding="utf-8"?>
<sst xmlns="http://schemas.openxmlformats.org/spreadsheetml/2006/main" count="184" uniqueCount="86">
  <si>
    <t>Источники финансирования</t>
  </si>
  <si>
    <t>Всего по программе</t>
  </si>
  <si>
    <t>федеральный бюджет</t>
  </si>
  <si>
    <t>бюджет автономного округа</t>
  </si>
  <si>
    <t>бюджет Березовского района</t>
  </si>
  <si>
    <t>бюджеты поселений</t>
  </si>
  <si>
    <t>Внебюджетные источники</t>
  </si>
  <si>
    <t>Бюджет городских поселений</t>
  </si>
  <si>
    <t>внебюджетные источники</t>
  </si>
  <si>
    <t>Всего по программам</t>
  </si>
  <si>
    <t>Итого по программам</t>
  </si>
  <si>
    <t>Бюджет Березовского района</t>
  </si>
  <si>
    <t>Бюджет автономного округа</t>
  </si>
  <si>
    <t>тыс. руб.</t>
  </si>
  <si>
    <t>%</t>
  </si>
  <si>
    <t xml:space="preserve">Муниципальная программа
Березовского района
</t>
  </si>
  <si>
    <t>Ответственный исполнитель муниципальной программы</t>
  </si>
  <si>
    <t>Комитет спорта и молодежной политики</t>
  </si>
  <si>
    <t xml:space="preserve">«Социальная поддержка жителей Березовского района» 
</t>
  </si>
  <si>
    <t>Комитет культуры</t>
  </si>
  <si>
    <t xml:space="preserve">«Культурное пространство Березовского района» 
</t>
  </si>
  <si>
    <t xml:space="preserve">«Поддержка занятости населения в Березовском районе» 
</t>
  </si>
  <si>
    <t>Отдел по вопросам малочисленных народов Севера, природопользованию, сельскому хозяйству и экологии</t>
  </si>
  <si>
    <t xml:space="preserve">«Развитие агропромышленного комплекса Березовского района» 
</t>
  </si>
  <si>
    <t>Отдел жилищных программ</t>
  </si>
  <si>
    <t xml:space="preserve">«Развитие жилищной сферы в Березовском районе» 
</t>
  </si>
  <si>
    <t>Управление по жилищно-коммунальному хозяйству</t>
  </si>
  <si>
    <t xml:space="preserve">«Жилищно-коммунальный комплекс в Березовском районе» 
</t>
  </si>
  <si>
    <t xml:space="preserve">«Реализация государственной национальной политики и профилактика экстремизма в Березовском районе» 
</t>
  </si>
  <si>
    <t>Отдел по организации деятельности комиссий</t>
  </si>
  <si>
    <t xml:space="preserve">«Профилактика правонарушений и обеспечение отдельных прав граждан в Березовском районе» 
</t>
  </si>
  <si>
    <t>Муниципальное казенное учреждение «Управление гражданской защиты населения Березовского района»</t>
  </si>
  <si>
    <t xml:space="preserve">«Безопасность жизнедеятельности на территории Березовского района» 
</t>
  </si>
  <si>
    <t xml:space="preserve">«Экологическая безопасность в Березовском районе» 
</t>
  </si>
  <si>
    <t xml:space="preserve">«Формирование современной городской среды в Березовском районе» 
</t>
  </si>
  <si>
    <t>Комитет образования</t>
  </si>
  <si>
    <t xml:space="preserve">«Развитие образования в Березовском районе» 
</t>
  </si>
  <si>
    <t xml:space="preserve">№                           </t>
  </si>
  <si>
    <t>Комитет по экономической политике)</t>
  </si>
  <si>
    <t xml:space="preserve">«Развитие экономического потенциала Березовского района» 
</t>
  </si>
  <si>
    <t>Отдел информатизации, защиты информации и связи</t>
  </si>
  <si>
    <t xml:space="preserve">«Цифровое развитие Березовского района» 
</t>
  </si>
  <si>
    <t>Отдел транспорта</t>
  </si>
  <si>
    <t xml:space="preserve">«Современная транспортая система Березовского района» 
</t>
  </si>
  <si>
    <t>Комитет по финансам</t>
  </si>
  <si>
    <t>Комитет по земельным ресурсам и управлению муниципальным имуществом</t>
  </si>
  <si>
    <t xml:space="preserve">«Управление муниципальным имуществом в Березовском районе» 
</t>
  </si>
  <si>
    <t xml:space="preserve">«Совершенствование муниципального управления в Березовском районе» 
</t>
  </si>
  <si>
    <t xml:space="preserve">«Устойчивое развитие коренных малочисленных народов Севера в Березовском районе» 
</t>
  </si>
  <si>
    <t>Отдел по бухгалтерскому учету и отчетности</t>
  </si>
  <si>
    <t xml:space="preserve">«Развитие физической культуры, спорта, туризма и молодежной политики в Березовском районе» 
</t>
  </si>
  <si>
    <t>Федеральный бюджет</t>
  </si>
  <si>
    <t>.</t>
  </si>
  <si>
    <t>Бюджет поселений</t>
  </si>
  <si>
    <t>Бюджет  поселений</t>
  </si>
  <si>
    <t>Бюджеты поселений</t>
  </si>
  <si>
    <t>"Развитие гражданского общества в Березовском районе"</t>
  </si>
  <si>
    <t>Информационно-аналитический отдел</t>
  </si>
  <si>
    <t>«Создание условий для эффективного управления муниципальными финансами в Березовском районе»</t>
  </si>
  <si>
    <t xml:space="preserve">Обеспечено техническое сопровождение официального сайта органов местного самоуправления муниципального образования Березовский район;                                                                                                                                           обновление и техническое сопровождение баз данных "1-С";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информационных услуг с использованием экземпляров системы «Консультант-Плюс»;                                                                                                                             оказание услуг по сопровождению и технической поддержке программного модуля "ГеоКомплекс";                                                                                                                                                               приобресение программного обеспечения "ТехноКад-Муниципалитет",                                                                                                                                   Реализуются мероприятия, направленные на обеспечение деятельности администрации Березовского района.                                                                                                       </t>
  </si>
  <si>
    <t xml:space="preserve"> Реализуются мероприятия, направленные на обеспечение деятельности МАУ  "Березовский медиацентр". </t>
  </si>
  <si>
    <t xml:space="preserve"> </t>
  </si>
  <si>
    <t xml:space="preserve">Организовано и проведено: 55 природоохранных и эколо-просветительских мероприятий, с охватом участников 4 331 человек. Высажено 450 деревьев и кустарников. Окружной субботник "Мой чистый дом - Югра", с охватом участников 470 человек. Ликвидировано 6 несанкционированных мест размещения отходов на общей площади 0,5948 га.                                                                                                                                                                                             Акция «Осенние дни древонасаждений» на территории пгт. Березово, с охватом участников 20 человек. Высажен 91 саженец.                                                                                                                                                                   Очистка прибрежной полосы водных объектов от бытового мусора и древесного хлама (25,255 км.), приняло участие 246 волонтеров.                                                                                                                                                                                                                    Установлены ангары (площадки) для временного накопления твердых коммунальных отходов в  пунктах: п. Светлый, с. Теги, пгт. Игрим, п. Сосьва.                                                                             </t>
  </si>
  <si>
    <t xml:space="preserve">Реализованы мероприятия, направленые на решение вопросов по обеспечению выполнения полномочий и функций администрации Березовского района и подведомственных учреждений (МКУ «Хозяйственно-эксплуатационная служба администрации Березовского района», МКУ «Центр бухгалтерского обслуживания»), МКУ «Управления капитального строительства и ремонта Березовского района», Думы Березовского района, Контрольно-счетной палаты.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полномочий по образованию и организации деятельности комиссии по делам несовершеннолетних и защите их прав.
</t>
  </si>
  <si>
    <t xml:space="preserve">Информация по итогам реализации муниципальных программ Березовского района за 1 квартал 2023 года
</t>
  </si>
  <si>
    <t>Объем финансирования на 2032 год                   (Уточненный план)            тыс. рублей</t>
  </si>
  <si>
    <t>Исполнение на 01.04.2023</t>
  </si>
  <si>
    <t>Результаты реализации программы за январь-март 2023 года</t>
  </si>
  <si>
    <t xml:space="preserve">Осуществлено подключение библиотек к сети интернет, книжный фонд библиотек района пополнен на 245 экземпляров.                                                                                                                                                                                                              Библиотеками Березовского района проведено 314 мероприятий, количество посещений составило 4 620 единиц, из них в  формате онлайн проведено 93 мероприятия, количество просмотров 69 473.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музеях Березовского района организовано 44 выставочных проекта, 6 массовых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Творческие коллективы и солисты школ искусств приняли участие в 35 мероприятиях конкурсного характера на территории Березовского района,  Ханты-Мансийского автономного округа – Югры (дистанционные конкурсы), награждены 9 граматами.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традиционные мероприятия посвященные: празднованию масленицы,  фестиваль гражданско-патриотической песни "Патриот", фестиваль детской молодежной моды "Модница", молодежные фестивали "Кофемолка", "Крылья", фестиваль Ретро песни "Хиты эпох", концертная программа  "Северные мотивы" в рамках 74-ой  Олимпиады оленеводов, праздничные мероприятия ко Дню Защитника Отечества и Международному женскому дню.                                                                                                                                                                                                                                                                            Всего учреждениями культурно-досугового типа проведено: 325 мероприятий, количество посетителей 19 809 человек, из них в  формате онлайн проведено 14 мероприятий, в которых приняли участие 423 человека, количество просмотров 15 794;                                                                                                                                                   продемонстрировано 193 кинопоказов, с количеством зрителей 2 883 человека.                                                                                                                                                                                                                      </t>
  </si>
  <si>
    <t xml:space="preserve">"Строительство блочно-модульной котельной тепловой мощностью 18 МВт с заменой участка тепловой сети в пгт. Игрим";                                                                                                                                                              "Реконструкция и расширение канализационных очистных сооружений до 2000 м3/сут. в пгт. Березово".                                                                                                                                                                                                                                                                                                                                                                                                               Предоставлены субсидии: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доходов, организациям, осуществляющим реализацию населению сжиженного газа;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тарифам;                                                                                                                                                           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по цене электрической энергии зоны централизованного электроснабжения;                                                                                              на возмещение недополученных доходов при оказании коммунальных услуг по регулируемым ценам.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</si>
  <si>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Приобретена оргтехника.</t>
  </si>
  <si>
    <t xml:space="preserve">Проведено 49 спортивно-массовых мероприятий.
Наиболее значимые мероприятия: открытая Всероссийская массовая лыжная гонка "Лыжня России 2023"; XVII открытый окружной турнир по хоккею на "Кубок А. И. Ногтева"; X открытый региональный турнир по боксу на Кубок Руслана Проводникова; первенство ХМАО по лыжным гонкам на призы "Олимпийцев"; первенство по плаванию ХМАО в зачет параспартакиады; соревнования юных хоккеистов "Золотая шайба".                                                                                                                                                                                                                   Организовано выездное проведение тестирования по выполнению нормативов испытаний (тестов) ВФСК "ГТО"  среди населения Березовского района (п. Приполярный, д. Хулимсунт, п. Светлый). Всего протестировано 159 человек.                                                                                                                                                                                          </t>
  </si>
  <si>
    <r>
      <rPr>
        <sz val="12"/>
        <rFont val="Times New Roman"/>
        <family val="1"/>
        <charset val="204"/>
      </rPr>
      <t xml:space="preserve">Предоставление дотаций из бюджета Березовского района на выравнивание бюджетной обеспеченности городских, сельских поселений.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Комитета по финансам.                                                                                                                                                                                                                             Обслуживание муниципального долга Березовского района.           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Предоставление субвенций на осуществление отдельных государственных полномочий (бюджетные ассигнования направлялись в городские и сельские поселения на предоставление субвенций на осуществление государственных полномочий на осуществление первичного воинского учета органами местного самоуправления поселений, муниципальных и городских округов).                                                                                                                                                                                                                                                               Предоставление межбюджетных трансфертов городским и сельским поселениям на реализацию наказов избирателей депутатам Думы Ханты-Мансийского автономного округа - Югры. 
</t>
    </r>
  </si>
  <si>
    <t>Реализация мероприятий запланирована на 4 квартал 2023 года.</t>
  </si>
  <si>
    <r>
      <t>Р</t>
    </r>
    <r>
      <rPr>
        <sz val="12"/>
        <rFont val="Times New Roman"/>
        <family val="1"/>
        <charset val="204"/>
      </rPr>
      <t>азвитие материальной технической базы для реализации основных и дополнительных общеобразовательных программ цифрового и гуманитарного профиля, адаптированных общеобразовательных программ (приобретение технических средств обучения, демонстрационного учебного оборудования, наглядных и учебных пособий, расходных материалов, игр, игрушек, расходы на услуги доступа к сети интернет, программное обеспечение</t>
    </r>
    <r>
      <rPr>
        <sz val="12"/>
        <color indexed="8"/>
        <rFont val="Times New Roman"/>
        <family val="1"/>
        <charset val="204"/>
      </rPr>
      <t>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</t>
    </r>
    <r>
      <rPr>
        <sz val="12"/>
        <rFont val="Times New Roman"/>
        <family val="1"/>
        <charset val="204"/>
      </rPr>
      <t>частие в региональном этапе Всероссийских конкурсов профессионального мастерства в сфере образования Ханты-Мансийского автономного округа - Югры  "Педагог года Югры 2023".  Проведен муниципальный этап конкурса "Педагог года 2023",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«Ученик года 2023».                                                                                                                           
Ведется проектирование и строительство объектов:                                                                                                              
Детский сад пгт. Игрим на 200 мест;                                                                                                                                                                                                                                                                                                                                                Средняя школа в пгт. Березово на 700 мест;                                                                                                                                                                                                                                                                                                                                                                образовательно-культурный комплекс в д. Хулимсунт на 140 мест.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</t>
    </r>
  </si>
  <si>
    <t>Проведено 3 заседания административной комиссии, рассмотрено 27 административных дел, из них: по 12 делам принято решение о назначении наказания в виде штрафа, по 15 делам принято решение о назначении наказания в виде предупреждения.                                                                                                                                                           Организованы и проведены: беседы, библиотечные уроки, выставки (рисунков, книжные и музейные), спортивные, игровые программы, познавательные конкурсы,  викторины, музейные и литературные гостиные.                                                                                                                                                                                                                                                                                                             Осуществляется реализация переданных полномочий по государственной регистрации актов гражданского состояния.</t>
  </si>
  <si>
    <t>Реализация мероприятий запланирована на 2, 4 кварталы 2023 года.</t>
  </si>
  <si>
    <t xml:space="preserve">Заключен договор мены с собственником аварийного жилищного фонда (расселено 1 жилое помещение общей площадью 38,0 кв. метров).                                                                                                                                                                                    Заключено 4 муниципальных контракта на приобретение 4 жилых помещений (с. Тегт - 3, пгт. Березово - 1).                                                                                                                                                                  Одной молодой семье выдано свидетельство о предоставлении субсидии на приобретение жилого помещения.                                                                                                                                                                                                                                                                                                                                                                                                                                        Одному гражданину, относящемуся к категории инвалиды, выдано гарантийное письмо на приобретение жилого помещения.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</si>
  <si>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Организована и проведена межмуниципальная выставка-ярмарка "Ярмарка Березовского уезда"                                                                                                                                                           </t>
  </si>
  <si>
    <t xml:space="preserve">Временно трудоустроено - 36 человек, в том числе: организация общественных работ - 21 человек;  граждан из числа КМНС - 12 человек; безработных граждан, испытывающих трудности в поиске работы - 3 человека.
Организовано и проведено: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семинара по охране труда на тему "Рекомендации по реализации требований нового Порядка обучения по охране труда"(пгт. Березово, пгт. Игрим);                                                                                                                                                1 семинар-совещание по внедрению положительного опыта в области охраны труда;                                                                                                                                                                                                     6 выставок на базе 3 образовательных учреждений по 2 темам: "Оказание первой помощи пострадавшим на производстве", "Охрана труда в организации".                                                                                                                                                                                                   Подготовлено 5 памяток тиражом 500 экземпляров по темам: об изменениях в порядке расследования профзаболеваний; обновленный перечень рабочих мест, на которых СОУТ проводится с учетом отраслевых особенностей; реестр Минтруда для сведений об обучении внутри организации по охране труда; изменения в правилах противопожарного режима; новый Порядок проведения эвакуации при возникновении ЧС.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</si>
  <si>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мероприятий запланирована на 2, 3, 4 кварталы 2023 года.</t>
  </si>
  <si>
    <r>
      <t xml:space="preserve">В рамках реализации муниципальной программы оказаны услуги и выполнены работы по:
оценке рыночной стоимости объектов;                                                                                                                                                                                                                                                    выполнению кадастровых работ;                                                                                                                                              
демонтажу кранового узла к многоквартирному жилому дому в пгт. Березово, ул. Молодежная 17.
Заключен муниципальный контракт на теплоснабжение.                                                                                                                                                      Оплачены взносы на капитальный ремонт в  Югорский фонд капитального ремонта многоквартирных домов.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</si>
  <si>
    <t xml:space="preserve">Предоставлены:                                                                                                                                                                           компенсация на приобретение материально – технических средств 1 гражданину из числа коренных малочисленных народов Севера (пгт. Березово);                                                                                                                                                            единовременная финансовая помощь молодым специалистам из числа коренных малочисленных народов Севера, работающим в местах традиционного проживания и традиционной хозяйственной деятельности, на обустройство быта -   1 гражданину (с. Теги);                                                                                                                                                             субсидия 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 (II  этап) - 2 гражданам (д. Яны-Пауль - 1 чел., д. Кимкьясуй - 1 чел.).                                                                            Проведена межмуниципальная выставка-ярмарка и мастер-класс традиционных народных промыслов обско-угорских народов «ХОШУМ-ХОТ» (Теплый дом). Количество участников 40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</si>
  <si>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Регулярное (один раз в неделю) проведение рейдовых мероприятий.                                                                                                                                                                                           Реализуются мероприятия, направленные на обеспечение деятельности МКУ "Управление гражданской защиты населения Березовского района". </t>
  </si>
  <si>
    <t xml:space="preserve">Произведена оплата за выполненые услуги, связанные с осуществлением регулярных перевозок пассажиров и багажа автомобильным  транспортом по муниципальным маршрутам регулярных перевозок в границах Березовского района по регулируемым тарифам. Перевезено 696 пассажиров, выполнено 134 рейса.                                                                                                                    Предоставлены субсидии: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от пассажирских перевозок воздушным транспортом. Перевезено        481 человек, выполнено 19 рейсооборотов;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от пассажирских перевозок водным транспортом (за 2022 год).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</si>
  <si>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территории Березовского района в каникулярный период функционировало 5 лагерей  с дневным пребыванием детей на базе образовательных учреждений  (сп. Саранпауль, с. Няксимволь, сп. Приполярный, пгт. Березово, п. Ванзетур).  Охват детей составил 285 человек, из них количество детей, находящихся в трудной жизненной ситуации и нуждающихся в особой защите государства  – 47 человек.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</si>
</sst>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top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top"/>
    </xf>
    <xf numFmtId="165" fontId="11" fillId="0" borderId="2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0" xfId="1" applyFill="1"/>
    <xf numFmtId="0" fontId="2" fillId="0" borderId="0" xfId="0" applyFont="1" applyFill="1" applyAlignment="1">
      <alignment horizontal="center" wrapText="1"/>
    </xf>
    <xf numFmtId="0" fontId="1" fillId="0" borderId="15" xfId="0" applyFont="1" applyFill="1" applyBorder="1"/>
    <xf numFmtId="0" fontId="0" fillId="0" borderId="26" xfId="0" applyBorder="1" applyAlignment="1">
      <alignment wrapText="1"/>
    </xf>
    <xf numFmtId="0" fontId="0" fillId="0" borderId="26" xfId="0" applyBorder="1" applyAlignment="1"/>
    <xf numFmtId="0" fontId="1" fillId="0" borderId="4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1" fillId="0" borderId="19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165" fontId="6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111"/>
  <sheetViews>
    <sheetView tabSelected="1" zoomScale="70" zoomScaleNormal="70" workbookViewId="0">
      <selection activeCell="E11" sqref="E11"/>
    </sheetView>
  </sheetViews>
  <sheetFormatPr defaultRowHeight="15" x14ac:dyDescent="0.25"/>
  <cols>
    <col min="1" max="1" width="5.7109375" customWidth="1"/>
    <col min="2" max="2" width="29.42578125" customWidth="1"/>
    <col min="3" max="3" width="23.7109375" customWidth="1"/>
    <col min="4" max="4" width="23.28515625" customWidth="1"/>
    <col min="5" max="5" width="23.140625" customWidth="1"/>
    <col min="6" max="6" width="18.85546875" customWidth="1"/>
    <col min="7" max="7" width="13" customWidth="1"/>
    <col min="8" max="8" width="0.140625" customWidth="1"/>
    <col min="9" max="12" width="9.140625" hidden="1" customWidth="1"/>
    <col min="16" max="16" width="9.140625" customWidth="1"/>
    <col min="22" max="22" width="27.7109375" customWidth="1"/>
    <col min="23" max="23" width="41.85546875" customWidth="1"/>
  </cols>
  <sheetData>
    <row r="2" spans="1:76" ht="24" customHeight="1" thickBot="1" x14ac:dyDescent="0.4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76" ht="47.25" customHeight="1" x14ac:dyDescent="0.25">
      <c r="A3" s="131" t="s">
        <v>37</v>
      </c>
      <c r="B3" s="107" t="s">
        <v>15</v>
      </c>
      <c r="C3" s="125" t="s">
        <v>16</v>
      </c>
      <c r="D3" s="125" t="s">
        <v>0</v>
      </c>
      <c r="E3" s="107" t="s">
        <v>65</v>
      </c>
      <c r="F3" s="107" t="s">
        <v>66</v>
      </c>
      <c r="G3" s="107"/>
      <c r="H3" s="1"/>
      <c r="I3" s="1"/>
      <c r="J3" s="1"/>
      <c r="K3" s="1"/>
      <c r="L3" s="1"/>
      <c r="M3" s="168" t="s">
        <v>67</v>
      </c>
      <c r="N3" s="169"/>
      <c r="O3" s="169"/>
      <c r="P3" s="169"/>
      <c r="Q3" s="169"/>
      <c r="R3" s="169"/>
      <c r="S3" s="169"/>
      <c r="T3" s="169"/>
      <c r="U3" s="169"/>
      <c r="V3" s="170"/>
    </row>
    <row r="4" spans="1:76" ht="35.25" customHeight="1" thickBot="1" x14ac:dyDescent="0.3">
      <c r="A4" s="132"/>
      <c r="B4" s="127"/>
      <c r="C4" s="126"/>
      <c r="D4" s="126"/>
      <c r="E4" s="127"/>
      <c r="F4" s="22" t="s">
        <v>13</v>
      </c>
      <c r="G4" s="23" t="s">
        <v>14</v>
      </c>
      <c r="H4" s="2"/>
      <c r="I4" s="2"/>
      <c r="J4" s="2"/>
      <c r="K4" s="2"/>
      <c r="L4" s="2"/>
      <c r="M4" s="171"/>
      <c r="N4" s="172"/>
      <c r="O4" s="172"/>
      <c r="P4" s="172"/>
      <c r="Q4" s="172"/>
      <c r="R4" s="172"/>
      <c r="S4" s="172"/>
      <c r="T4" s="172"/>
      <c r="U4" s="172"/>
      <c r="V4" s="17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33" customHeight="1" x14ac:dyDescent="0.25">
      <c r="A5" s="119">
        <v>1</v>
      </c>
      <c r="B5" s="115" t="s">
        <v>36</v>
      </c>
      <c r="C5" s="89" t="s">
        <v>35</v>
      </c>
      <c r="D5" s="33" t="s">
        <v>1</v>
      </c>
      <c r="E5" s="40">
        <f>E6+E7+E8+E9</f>
        <v>2578886.9</v>
      </c>
      <c r="F5" s="40">
        <f>F6+F7+F8+F9</f>
        <v>441108</v>
      </c>
      <c r="G5" s="20">
        <f>F5/E5*100</f>
        <v>17.104588805348541</v>
      </c>
      <c r="H5" s="78"/>
      <c r="I5" s="78"/>
      <c r="J5" s="78"/>
      <c r="K5" s="78"/>
      <c r="L5" s="78"/>
      <c r="M5" s="174" t="s">
        <v>74</v>
      </c>
      <c r="N5" s="175"/>
      <c r="O5" s="175"/>
      <c r="P5" s="175"/>
      <c r="Q5" s="175"/>
      <c r="R5" s="175"/>
      <c r="S5" s="175"/>
      <c r="T5" s="175"/>
      <c r="U5" s="175"/>
      <c r="V5" s="17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33" customHeight="1" x14ac:dyDescent="0.25">
      <c r="A6" s="120"/>
      <c r="B6" s="116"/>
      <c r="C6" s="93"/>
      <c r="D6" s="30" t="s">
        <v>51</v>
      </c>
      <c r="E6" s="41">
        <v>45388.9</v>
      </c>
      <c r="F6" s="41">
        <v>10389</v>
      </c>
      <c r="G6" s="8">
        <f>F6/E6*100</f>
        <v>22.88885608595934</v>
      </c>
      <c r="H6" s="79"/>
      <c r="I6" s="79"/>
      <c r="J6" s="79"/>
      <c r="K6" s="79"/>
      <c r="L6" s="79"/>
      <c r="M6" s="177"/>
      <c r="N6" s="178"/>
      <c r="O6" s="178"/>
      <c r="P6" s="178"/>
      <c r="Q6" s="178"/>
      <c r="R6" s="178"/>
      <c r="S6" s="178"/>
      <c r="T6" s="178"/>
      <c r="U6" s="178"/>
      <c r="V6" s="179"/>
    </row>
    <row r="7" spans="1:76" ht="33.75" customHeight="1" x14ac:dyDescent="0.25">
      <c r="A7" s="120"/>
      <c r="B7" s="116"/>
      <c r="C7" s="93"/>
      <c r="D7" s="30" t="s">
        <v>12</v>
      </c>
      <c r="E7" s="41">
        <v>2035648.1</v>
      </c>
      <c r="F7" s="41">
        <v>363482</v>
      </c>
      <c r="G7" s="8">
        <f>F7/E7*100</f>
        <v>17.855836674324994</v>
      </c>
      <c r="H7" s="79"/>
      <c r="I7" s="79"/>
      <c r="J7" s="79"/>
      <c r="K7" s="79"/>
      <c r="L7" s="79"/>
      <c r="M7" s="177"/>
      <c r="N7" s="178"/>
      <c r="O7" s="178"/>
      <c r="P7" s="178"/>
      <c r="Q7" s="178"/>
      <c r="R7" s="178"/>
      <c r="S7" s="178"/>
      <c r="T7" s="178"/>
      <c r="U7" s="178"/>
      <c r="V7" s="179"/>
    </row>
    <row r="8" spans="1:76" ht="32.25" customHeight="1" x14ac:dyDescent="0.25">
      <c r="A8" s="121"/>
      <c r="B8" s="117"/>
      <c r="C8" s="93"/>
      <c r="D8" s="31" t="s">
        <v>11</v>
      </c>
      <c r="E8" s="55">
        <v>497849.9</v>
      </c>
      <c r="F8" s="55">
        <v>67237</v>
      </c>
      <c r="G8" s="13">
        <f>F8/E8*100</f>
        <v>13.505476248965802</v>
      </c>
      <c r="H8" s="79"/>
      <c r="I8" s="79"/>
      <c r="J8" s="79"/>
      <c r="K8" s="79"/>
      <c r="L8" s="79"/>
      <c r="M8" s="177"/>
      <c r="N8" s="178"/>
      <c r="O8" s="178"/>
      <c r="P8" s="178"/>
      <c r="Q8" s="178"/>
      <c r="R8" s="178"/>
      <c r="S8" s="178"/>
      <c r="T8" s="178"/>
      <c r="U8" s="178"/>
      <c r="V8" s="179"/>
    </row>
    <row r="9" spans="1:76" ht="66" customHeight="1" thickBot="1" x14ac:dyDescent="0.3">
      <c r="A9" s="122"/>
      <c r="B9" s="118"/>
      <c r="C9" s="94"/>
      <c r="D9" s="24" t="s">
        <v>53</v>
      </c>
      <c r="E9" s="44">
        <v>0</v>
      </c>
      <c r="F9" s="44">
        <v>0</v>
      </c>
      <c r="G9" s="25">
        <v>0</v>
      </c>
      <c r="H9" s="79"/>
      <c r="I9" s="79"/>
      <c r="J9" s="79"/>
      <c r="K9" s="79"/>
      <c r="L9" s="79"/>
      <c r="M9" s="180"/>
      <c r="N9" s="181"/>
      <c r="O9" s="181"/>
      <c r="P9" s="181"/>
      <c r="Q9" s="181"/>
      <c r="R9" s="181"/>
      <c r="S9" s="181"/>
      <c r="T9" s="181"/>
      <c r="U9" s="181"/>
      <c r="V9" s="182"/>
    </row>
    <row r="10" spans="1:76" ht="32.25" customHeight="1" x14ac:dyDescent="0.25">
      <c r="A10" s="119">
        <v>2</v>
      </c>
      <c r="B10" s="115" t="s">
        <v>18</v>
      </c>
      <c r="C10" s="89" t="s">
        <v>17</v>
      </c>
      <c r="D10" s="16" t="s">
        <v>1</v>
      </c>
      <c r="E10" s="40">
        <f>E11+E12+E13+E14</f>
        <v>18519.900000000001</v>
      </c>
      <c r="F10" s="198">
        <f>F11+F12+F13+F14</f>
        <v>0</v>
      </c>
      <c r="G10" s="40">
        <f>F10/E10*100</f>
        <v>0</v>
      </c>
      <c r="H10" s="79"/>
      <c r="I10" s="79"/>
      <c r="J10" s="79"/>
      <c r="K10" s="79"/>
      <c r="L10" s="79"/>
      <c r="M10" s="174" t="s">
        <v>85</v>
      </c>
      <c r="N10" s="175"/>
      <c r="O10" s="175"/>
      <c r="P10" s="175"/>
      <c r="Q10" s="175"/>
      <c r="R10" s="175"/>
      <c r="S10" s="175"/>
      <c r="T10" s="175"/>
      <c r="U10" s="175"/>
      <c r="V10" s="176"/>
    </row>
    <row r="11" spans="1:76" ht="25.5" customHeight="1" x14ac:dyDescent="0.25">
      <c r="A11" s="120"/>
      <c r="B11" s="116"/>
      <c r="C11" s="93"/>
      <c r="D11" s="14" t="s">
        <v>51</v>
      </c>
      <c r="E11" s="41">
        <v>0</v>
      </c>
      <c r="F11" s="41">
        <v>0</v>
      </c>
      <c r="G11" s="41">
        <v>0</v>
      </c>
      <c r="H11" s="79"/>
      <c r="I11" s="79"/>
      <c r="J11" s="79"/>
      <c r="K11" s="79"/>
      <c r="L11" s="79"/>
      <c r="M11" s="177"/>
      <c r="N11" s="178"/>
      <c r="O11" s="178"/>
      <c r="P11" s="178"/>
      <c r="Q11" s="178"/>
      <c r="R11" s="178"/>
      <c r="S11" s="178"/>
      <c r="T11" s="178"/>
      <c r="U11" s="178"/>
      <c r="V11" s="179"/>
    </row>
    <row r="12" spans="1:76" ht="37.5" customHeight="1" x14ac:dyDescent="0.25">
      <c r="A12" s="120"/>
      <c r="B12" s="116"/>
      <c r="C12" s="93"/>
      <c r="D12" s="14" t="s">
        <v>12</v>
      </c>
      <c r="E12" s="18">
        <v>13954.5</v>
      </c>
      <c r="F12" s="41">
        <v>0</v>
      </c>
      <c r="G12" s="41">
        <f>F12/E12*100</f>
        <v>0</v>
      </c>
      <c r="H12" s="79"/>
      <c r="I12" s="79"/>
      <c r="J12" s="79"/>
      <c r="K12" s="79"/>
      <c r="L12" s="79"/>
      <c r="M12" s="177"/>
      <c r="N12" s="178"/>
      <c r="O12" s="178"/>
      <c r="P12" s="178"/>
      <c r="Q12" s="178"/>
      <c r="R12" s="178"/>
      <c r="S12" s="178"/>
      <c r="T12" s="178"/>
      <c r="U12" s="178"/>
      <c r="V12" s="179"/>
    </row>
    <row r="13" spans="1:76" ht="33" customHeight="1" x14ac:dyDescent="0.25">
      <c r="A13" s="120"/>
      <c r="B13" s="117"/>
      <c r="C13" s="93"/>
      <c r="D13" s="14" t="s">
        <v>11</v>
      </c>
      <c r="E13" s="42">
        <v>4565.3999999999996</v>
      </c>
      <c r="F13" s="41">
        <v>0</v>
      </c>
      <c r="G13" s="41">
        <f>F13/E13*100</f>
        <v>0</v>
      </c>
      <c r="H13" s="79"/>
      <c r="I13" s="79"/>
      <c r="J13" s="79"/>
      <c r="K13" s="79"/>
      <c r="L13" s="79"/>
      <c r="M13" s="177"/>
      <c r="N13" s="178"/>
      <c r="O13" s="178"/>
      <c r="P13" s="178"/>
      <c r="Q13" s="178"/>
      <c r="R13" s="178"/>
      <c r="S13" s="178"/>
      <c r="T13" s="178"/>
      <c r="U13" s="178"/>
      <c r="V13" s="179"/>
    </row>
    <row r="14" spans="1:76" ht="31.5" customHeight="1" thickBot="1" x14ac:dyDescent="0.3">
      <c r="A14" s="122"/>
      <c r="B14" s="118"/>
      <c r="C14" s="94"/>
      <c r="D14" s="24" t="s">
        <v>53</v>
      </c>
      <c r="E14" s="43">
        <v>0</v>
      </c>
      <c r="F14" s="44">
        <v>0</v>
      </c>
      <c r="G14" s="44">
        <v>0</v>
      </c>
      <c r="H14" s="79"/>
      <c r="I14" s="79"/>
      <c r="J14" s="79"/>
      <c r="K14" s="79"/>
      <c r="L14" s="79"/>
      <c r="M14" s="180"/>
      <c r="N14" s="181"/>
      <c r="O14" s="181"/>
      <c r="P14" s="181"/>
      <c r="Q14" s="181"/>
      <c r="R14" s="181"/>
      <c r="S14" s="181"/>
      <c r="T14" s="181"/>
      <c r="U14" s="181"/>
      <c r="V14" s="182"/>
    </row>
    <row r="15" spans="1:76" ht="31.5" customHeight="1" x14ac:dyDescent="0.25">
      <c r="A15" s="119">
        <v>3</v>
      </c>
      <c r="B15" s="115" t="s">
        <v>20</v>
      </c>
      <c r="C15" s="95" t="s">
        <v>19</v>
      </c>
      <c r="D15" s="33" t="s">
        <v>1</v>
      </c>
      <c r="E15" s="40">
        <f>E16+E17+E18+E19</f>
        <v>296892.79999999999</v>
      </c>
      <c r="F15" s="40">
        <f>F16+F17+F18+F19</f>
        <v>53713.700000000004</v>
      </c>
      <c r="G15" s="40">
        <f t="shared" ref="G15:G20" si="0">F15/E15*100</f>
        <v>18.091951034177995</v>
      </c>
      <c r="H15" s="79"/>
      <c r="I15" s="79"/>
      <c r="J15" s="79"/>
      <c r="K15" s="79"/>
      <c r="L15" s="79"/>
      <c r="M15" s="174" t="s">
        <v>68</v>
      </c>
      <c r="N15" s="175"/>
      <c r="O15" s="175"/>
      <c r="P15" s="175"/>
      <c r="Q15" s="175"/>
      <c r="R15" s="175"/>
      <c r="S15" s="175"/>
      <c r="T15" s="175"/>
      <c r="U15" s="175"/>
      <c r="V15" s="176"/>
    </row>
    <row r="16" spans="1:76" ht="35.25" customHeight="1" x14ac:dyDescent="0.25">
      <c r="A16" s="120"/>
      <c r="B16" s="116"/>
      <c r="C16" s="96"/>
      <c r="D16" s="30" t="s">
        <v>51</v>
      </c>
      <c r="E16" s="41">
        <v>36.6</v>
      </c>
      <c r="F16" s="41">
        <v>36.6</v>
      </c>
      <c r="G16" s="41">
        <f t="shared" si="0"/>
        <v>100</v>
      </c>
      <c r="H16" s="79"/>
      <c r="I16" s="79"/>
      <c r="J16" s="79"/>
      <c r="K16" s="79"/>
      <c r="L16" s="79"/>
      <c r="M16" s="177"/>
      <c r="N16" s="178"/>
      <c r="O16" s="178"/>
      <c r="P16" s="178"/>
      <c r="Q16" s="178"/>
      <c r="R16" s="178"/>
      <c r="S16" s="178"/>
      <c r="T16" s="178"/>
      <c r="U16" s="178"/>
      <c r="V16" s="179"/>
    </row>
    <row r="17" spans="1:22" ht="34.5" customHeight="1" x14ac:dyDescent="0.25">
      <c r="A17" s="120"/>
      <c r="B17" s="116"/>
      <c r="C17" s="96"/>
      <c r="D17" s="30" t="s">
        <v>12</v>
      </c>
      <c r="E17" s="18">
        <v>1832.9</v>
      </c>
      <c r="F17" s="41">
        <v>306.7</v>
      </c>
      <c r="G17" s="41">
        <f t="shared" si="0"/>
        <v>16.733045992689181</v>
      </c>
      <c r="H17" s="79"/>
      <c r="I17" s="79"/>
      <c r="J17" s="79"/>
      <c r="K17" s="79"/>
      <c r="L17" s="79"/>
      <c r="M17" s="177"/>
      <c r="N17" s="178"/>
      <c r="O17" s="178"/>
      <c r="P17" s="178"/>
      <c r="Q17" s="178"/>
      <c r="R17" s="178"/>
      <c r="S17" s="178"/>
      <c r="T17" s="178"/>
      <c r="U17" s="178"/>
      <c r="V17" s="179"/>
    </row>
    <row r="18" spans="1:22" ht="34.5" customHeight="1" thickBot="1" x14ac:dyDescent="0.3">
      <c r="A18" s="121"/>
      <c r="B18" s="117"/>
      <c r="C18" s="96"/>
      <c r="D18" s="32" t="s">
        <v>11</v>
      </c>
      <c r="E18" s="48">
        <v>295010.8</v>
      </c>
      <c r="F18" s="55">
        <v>53368.9</v>
      </c>
      <c r="G18" s="55">
        <f t="shared" si="0"/>
        <v>18.090490246458774</v>
      </c>
      <c r="H18" s="79"/>
      <c r="I18" s="79"/>
      <c r="J18" s="79"/>
      <c r="K18" s="79"/>
      <c r="L18" s="79"/>
      <c r="M18" s="177"/>
      <c r="N18" s="178"/>
      <c r="O18" s="178"/>
      <c r="P18" s="178"/>
      <c r="Q18" s="178"/>
      <c r="R18" s="178"/>
      <c r="S18" s="178"/>
      <c r="T18" s="178"/>
      <c r="U18" s="178"/>
      <c r="V18" s="179"/>
    </row>
    <row r="19" spans="1:22" ht="143.25" customHeight="1" thickBot="1" x14ac:dyDescent="0.3">
      <c r="A19" s="122"/>
      <c r="B19" s="118"/>
      <c r="C19" s="97"/>
      <c r="D19" s="24" t="s">
        <v>53</v>
      </c>
      <c r="E19" s="56">
        <v>12.5</v>
      </c>
      <c r="F19" s="44">
        <v>1.5</v>
      </c>
      <c r="G19" s="44">
        <f t="shared" si="0"/>
        <v>12</v>
      </c>
      <c r="H19" s="79"/>
      <c r="I19" s="79"/>
      <c r="J19" s="79"/>
      <c r="K19" s="79"/>
      <c r="L19" s="79"/>
      <c r="M19" s="180"/>
      <c r="N19" s="181"/>
      <c r="O19" s="181"/>
      <c r="P19" s="181"/>
      <c r="Q19" s="181"/>
      <c r="R19" s="181"/>
      <c r="S19" s="181"/>
      <c r="T19" s="181"/>
      <c r="U19" s="181"/>
      <c r="V19" s="182"/>
    </row>
    <row r="20" spans="1:22" ht="31.5" customHeight="1" x14ac:dyDescent="0.25">
      <c r="A20" s="133">
        <v>4</v>
      </c>
      <c r="B20" s="89" t="s">
        <v>50</v>
      </c>
      <c r="C20" s="89" t="s">
        <v>17</v>
      </c>
      <c r="D20" s="33" t="s">
        <v>1</v>
      </c>
      <c r="E20" s="40">
        <f>E21+E22+E23+E24</f>
        <v>160409.5</v>
      </c>
      <c r="F20" s="40">
        <f>F21+F22+F23+F24</f>
        <v>35591.799999999996</v>
      </c>
      <c r="G20" s="40">
        <f t="shared" si="0"/>
        <v>22.188087363903009</v>
      </c>
      <c r="H20" s="79"/>
      <c r="I20" s="79"/>
      <c r="J20" s="79"/>
      <c r="K20" s="79"/>
      <c r="L20" s="79"/>
      <c r="M20" s="174" t="s">
        <v>71</v>
      </c>
      <c r="N20" s="175"/>
      <c r="O20" s="175"/>
      <c r="P20" s="175"/>
      <c r="Q20" s="175"/>
      <c r="R20" s="175"/>
      <c r="S20" s="175"/>
      <c r="T20" s="175"/>
      <c r="U20" s="175"/>
      <c r="V20" s="176"/>
    </row>
    <row r="21" spans="1:22" ht="25.5" customHeight="1" x14ac:dyDescent="0.25">
      <c r="A21" s="113"/>
      <c r="B21" s="93"/>
      <c r="C21" s="93"/>
      <c r="D21" s="30" t="s">
        <v>51</v>
      </c>
      <c r="E21" s="41">
        <v>0</v>
      </c>
      <c r="F21" s="41">
        <v>0</v>
      </c>
      <c r="G21" s="41">
        <v>0</v>
      </c>
      <c r="H21" s="79"/>
      <c r="I21" s="79"/>
      <c r="J21" s="79"/>
      <c r="K21" s="79"/>
      <c r="L21" s="79"/>
      <c r="M21" s="177"/>
      <c r="N21" s="178"/>
      <c r="O21" s="178"/>
      <c r="P21" s="178"/>
      <c r="Q21" s="178"/>
      <c r="R21" s="178"/>
      <c r="S21" s="178"/>
      <c r="T21" s="178"/>
      <c r="U21" s="178"/>
      <c r="V21" s="179"/>
    </row>
    <row r="22" spans="1:22" ht="34.5" customHeight="1" x14ac:dyDescent="0.25">
      <c r="A22" s="113"/>
      <c r="B22" s="93"/>
      <c r="C22" s="93"/>
      <c r="D22" s="30" t="s">
        <v>12</v>
      </c>
      <c r="E22" s="18">
        <v>3509.7</v>
      </c>
      <c r="F22" s="45">
        <v>1978.6</v>
      </c>
      <c r="G22" s="41">
        <f>F22/E22*100</f>
        <v>56.375188762572307</v>
      </c>
      <c r="H22" s="79"/>
      <c r="I22" s="79"/>
      <c r="J22" s="79"/>
      <c r="K22" s="79"/>
      <c r="L22" s="79"/>
      <c r="M22" s="177"/>
      <c r="N22" s="178"/>
      <c r="O22" s="178"/>
      <c r="P22" s="178"/>
      <c r="Q22" s="178"/>
      <c r="R22" s="178"/>
      <c r="S22" s="178"/>
      <c r="T22" s="178"/>
      <c r="U22" s="178"/>
      <c r="V22" s="179"/>
    </row>
    <row r="23" spans="1:22" ht="35.25" customHeight="1" x14ac:dyDescent="0.25">
      <c r="A23" s="113"/>
      <c r="B23" s="93"/>
      <c r="C23" s="93"/>
      <c r="D23" s="30" t="s">
        <v>11</v>
      </c>
      <c r="E23" s="18">
        <v>156899.79999999999</v>
      </c>
      <c r="F23" s="41">
        <v>33613.199999999997</v>
      </c>
      <c r="G23" s="41">
        <f>F23/E23*100</f>
        <v>21.423354268138009</v>
      </c>
      <c r="H23" s="79"/>
      <c r="I23" s="79"/>
      <c r="J23" s="79"/>
      <c r="K23" s="79"/>
      <c r="L23" s="79"/>
      <c r="M23" s="177"/>
      <c r="N23" s="178"/>
      <c r="O23" s="178"/>
      <c r="P23" s="178"/>
      <c r="Q23" s="178"/>
      <c r="R23" s="178"/>
      <c r="S23" s="178"/>
      <c r="T23" s="178"/>
      <c r="U23" s="178"/>
      <c r="V23" s="179"/>
    </row>
    <row r="24" spans="1:22" ht="35.25" customHeight="1" thickBot="1" x14ac:dyDescent="0.3">
      <c r="A24" s="114"/>
      <c r="B24" s="94"/>
      <c r="C24" s="94"/>
      <c r="D24" s="38" t="s">
        <v>6</v>
      </c>
      <c r="E24" s="46">
        <v>0</v>
      </c>
      <c r="F24" s="47">
        <v>0</v>
      </c>
      <c r="G24" s="50">
        <v>0</v>
      </c>
      <c r="H24" s="79"/>
      <c r="I24" s="79"/>
      <c r="J24" s="79"/>
      <c r="K24" s="79"/>
      <c r="L24" s="79"/>
      <c r="M24" s="180"/>
      <c r="N24" s="181"/>
      <c r="O24" s="181"/>
      <c r="P24" s="181"/>
      <c r="Q24" s="181"/>
      <c r="R24" s="181"/>
      <c r="S24" s="181"/>
      <c r="T24" s="181"/>
      <c r="U24" s="181"/>
      <c r="V24" s="182"/>
    </row>
    <row r="25" spans="1:22" ht="32.25" customHeight="1" x14ac:dyDescent="0.25">
      <c r="A25" s="119">
        <v>5</v>
      </c>
      <c r="B25" s="115" t="s">
        <v>21</v>
      </c>
      <c r="C25" s="89" t="s">
        <v>17</v>
      </c>
      <c r="D25" s="33" t="s">
        <v>1</v>
      </c>
      <c r="E25" s="40">
        <f>E26+E27+E28</f>
        <v>9816.6</v>
      </c>
      <c r="F25" s="40">
        <f>F26+F27+F28</f>
        <v>1143.0999999999999</v>
      </c>
      <c r="G25" s="21">
        <f>F25/E25*100</f>
        <v>11.644561253387119</v>
      </c>
      <c r="H25" s="78"/>
      <c r="I25" s="78"/>
      <c r="J25" s="78"/>
      <c r="K25" s="78"/>
      <c r="L25" s="78"/>
      <c r="M25" s="98" t="s">
        <v>79</v>
      </c>
      <c r="N25" s="142"/>
      <c r="O25" s="142"/>
      <c r="P25" s="142"/>
      <c r="Q25" s="142"/>
      <c r="R25" s="142"/>
      <c r="S25" s="142"/>
      <c r="T25" s="142"/>
      <c r="U25" s="142"/>
      <c r="V25" s="143"/>
    </row>
    <row r="26" spans="1:22" ht="27" customHeight="1" x14ac:dyDescent="0.25">
      <c r="A26" s="120"/>
      <c r="B26" s="116"/>
      <c r="C26" s="93"/>
      <c r="D26" s="30" t="s">
        <v>51</v>
      </c>
      <c r="E26" s="8">
        <v>0</v>
      </c>
      <c r="F26" s="8">
        <v>0</v>
      </c>
      <c r="G26" s="8">
        <v>0</v>
      </c>
      <c r="H26" s="78"/>
      <c r="I26" s="78"/>
      <c r="J26" s="78"/>
      <c r="K26" s="78"/>
      <c r="L26" s="78"/>
      <c r="M26" s="144"/>
      <c r="N26" s="145"/>
      <c r="O26" s="145"/>
      <c r="P26" s="145"/>
      <c r="Q26" s="145"/>
      <c r="R26" s="145"/>
      <c r="S26" s="145"/>
      <c r="T26" s="145"/>
      <c r="U26" s="145"/>
      <c r="V26" s="146"/>
    </row>
    <row r="27" spans="1:22" ht="36" customHeight="1" x14ac:dyDescent="0.25">
      <c r="A27" s="120"/>
      <c r="B27" s="116"/>
      <c r="C27" s="93"/>
      <c r="D27" s="30" t="s">
        <v>12</v>
      </c>
      <c r="E27" s="42">
        <v>9806.6</v>
      </c>
      <c r="F27" s="8">
        <v>1143.0999999999999</v>
      </c>
      <c r="G27" s="8">
        <f>F27/E27*100</f>
        <v>11.656435461831826</v>
      </c>
      <c r="H27" s="78"/>
      <c r="I27" s="78"/>
      <c r="J27" s="78"/>
      <c r="K27" s="78"/>
      <c r="L27" s="78"/>
      <c r="M27" s="144"/>
      <c r="N27" s="145"/>
      <c r="O27" s="145"/>
      <c r="P27" s="145"/>
      <c r="Q27" s="145"/>
      <c r="R27" s="145"/>
      <c r="S27" s="145"/>
      <c r="T27" s="145"/>
      <c r="U27" s="145"/>
      <c r="V27" s="146"/>
    </row>
    <row r="28" spans="1:22" ht="105" customHeight="1" thickBot="1" x14ac:dyDescent="0.3">
      <c r="A28" s="122"/>
      <c r="B28" s="118"/>
      <c r="C28" s="94"/>
      <c r="D28" s="24" t="s">
        <v>11</v>
      </c>
      <c r="E28" s="26">
        <v>10</v>
      </c>
      <c r="F28" s="25">
        <v>0</v>
      </c>
      <c r="G28" s="25">
        <v>0</v>
      </c>
      <c r="H28" s="83"/>
      <c r="I28" s="83"/>
      <c r="J28" s="83"/>
      <c r="K28" s="83"/>
      <c r="L28" s="83"/>
      <c r="M28" s="147"/>
      <c r="N28" s="148"/>
      <c r="O28" s="148"/>
      <c r="P28" s="148"/>
      <c r="Q28" s="148"/>
      <c r="R28" s="148"/>
      <c r="S28" s="148"/>
      <c r="T28" s="148"/>
      <c r="U28" s="148"/>
      <c r="V28" s="149"/>
    </row>
    <row r="29" spans="1:22" ht="39" customHeight="1" x14ac:dyDescent="0.25">
      <c r="A29" s="119">
        <v>6</v>
      </c>
      <c r="B29" s="115" t="s">
        <v>23</v>
      </c>
      <c r="C29" s="89" t="s">
        <v>22</v>
      </c>
      <c r="D29" s="16" t="s">
        <v>1</v>
      </c>
      <c r="E29" s="40">
        <f>E30+E31+E32+E33</f>
        <v>5503.4</v>
      </c>
      <c r="F29" s="40">
        <f>F30+F31+F32+F33</f>
        <v>0</v>
      </c>
      <c r="G29" s="21">
        <f>F29/E29*100</f>
        <v>0</v>
      </c>
      <c r="H29" s="79"/>
      <c r="I29" s="79"/>
      <c r="J29" s="79"/>
      <c r="K29" s="79"/>
      <c r="L29" s="79"/>
      <c r="M29" s="183" t="s">
        <v>80</v>
      </c>
      <c r="N29" s="184"/>
      <c r="O29" s="184"/>
      <c r="P29" s="184"/>
      <c r="Q29" s="184"/>
      <c r="R29" s="184"/>
      <c r="S29" s="184"/>
      <c r="T29" s="184"/>
      <c r="U29" s="184"/>
      <c r="V29" s="185"/>
    </row>
    <row r="30" spans="1:22" ht="25.5" customHeight="1" x14ac:dyDescent="0.25">
      <c r="A30" s="120"/>
      <c r="B30" s="116"/>
      <c r="C30" s="93"/>
      <c r="D30" s="14" t="s">
        <v>2</v>
      </c>
      <c r="E30" s="48">
        <v>0</v>
      </c>
      <c r="F30" s="41">
        <v>0</v>
      </c>
      <c r="G30" s="8">
        <v>0</v>
      </c>
      <c r="H30" s="79"/>
      <c r="I30" s="79"/>
      <c r="J30" s="79"/>
      <c r="K30" s="79"/>
      <c r="L30" s="79"/>
      <c r="M30" s="183"/>
      <c r="N30" s="184"/>
      <c r="O30" s="184"/>
      <c r="P30" s="184"/>
      <c r="Q30" s="184"/>
      <c r="R30" s="184"/>
      <c r="S30" s="184"/>
      <c r="T30" s="184"/>
      <c r="U30" s="184"/>
      <c r="V30" s="185"/>
    </row>
    <row r="31" spans="1:22" ht="33" customHeight="1" x14ac:dyDescent="0.25">
      <c r="A31" s="120"/>
      <c r="B31" s="116"/>
      <c r="C31" s="93"/>
      <c r="D31" s="35" t="s">
        <v>3</v>
      </c>
      <c r="E31" s="48">
        <v>5503.4</v>
      </c>
      <c r="F31" s="41">
        <v>0</v>
      </c>
      <c r="G31" s="8">
        <f>F31/E31*100</f>
        <v>0</v>
      </c>
      <c r="H31" s="79"/>
      <c r="I31" s="79"/>
      <c r="J31" s="79"/>
      <c r="K31" s="79"/>
      <c r="L31" s="79"/>
      <c r="M31" s="183"/>
      <c r="N31" s="184"/>
      <c r="O31" s="184"/>
      <c r="P31" s="184"/>
      <c r="Q31" s="184"/>
      <c r="R31" s="184"/>
      <c r="S31" s="184"/>
      <c r="T31" s="184"/>
      <c r="U31" s="184"/>
      <c r="V31" s="185"/>
    </row>
    <row r="32" spans="1:22" ht="30" customHeight="1" x14ac:dyDescent="0.25">
      <c r="A32" s="121"/>
      <c r="B32" s="117"/>
      <c r="C32" s="93"/>
      <c r="D32" s="15" t="s">
        <v>11</v>
      </c>
      <c r="E32" s="18">
        <v>0</v>
      </c>
      <c r="F32" s="41">
        <v>0</v>
      </c>
      <c r="G32" s="13">
        <v>0</v>
      </c>
      <c r="H32" s="79"/>
      <c r="I32" s="79"/>
      <c r="J32" s="79"/>
      <c r="K32" s="79"/>
      <c r="L32" s="79"/>
      <c r="M32" s="183"/>
      <c r="N32" s="184"/>
      <c r="O32" s="184"/>
      <c r="P32" s="184"/>
      <c r="Q32" s="184"/>
      <c r="R32" s="184"/>
      <c r="S32" s="184"/>
      <c r="T32" s="184"/>
      <c r="U32" s="184"/>
      <c r="V32" s="185"/>
    </row>
    <row r="33" spans="1:26" ht="30.75" customHeight="1" thickBot="1" x14ac:dyDescent="0.3">
      <c r="A33" s="122"/>
      <c r="B33" s="118"/>
      <c r="C33" s="94"/>
      <c r="D33" s="24" t="s">
        <v>7</v>
      </c>
      <c r="E33" s="73">
        <v>0</v>
      </c>
      <c r="F33" s="50">
        <v>0</v>
      </c>
      <c r="G33" s="9">
        <v>0</v>
      </c>
      <c r="H33" s="79"/>
      <c r="I33" s="79"/>
      <c r="J33" s="79"/>
      <c r="K33" s="79"/>
      <c r="L33" s="79"/>
      <c r="M33" s="186"/>
      <c r="N33" s="187"/>
      <c r="O33" s="187"/>
      <c r="P33" s="187"/>
      <c r="Q33" s="187"/>
      <c r="R33" s="187"/>
      <c r="S33" s="187"/>
      <c r="T33" s="187"/>
      <c r="U33" s="187"/>
      <c r="V33" s="188"/>
    </row>
    <row r="34" spans="1:26" ht="35.25" customHeight="1" x14ac:dyDescent="0.25">
      <c r="A34" s="119">
        <v>7</v>
      </c>
      <c r="B34" s="115" t="s">
        <v>48</v>
      </c>
      <c r="C34" s="89" t="s">
        <v>22</v>
      </c>
      <c r="D34" s="33" t="s">
        <v>1</v>
      </c>
      <c r="E34" s="40">
        <f>E35+E36+E37+E38</f>
        <v>8997.2999999999993</v>
      </c>
      <c r="F34" s="40">
        <f>F35+F36+F37+F38</f>
        <v>711</v>
      </c>
      <c r="G34" s="40">
        <f>F34/E34*100</f>
        <v>7.902370711213365</v>
      </c>
      <c r="H34" s="79"/>
      <c r="I34" s="79"/>
      <c r="J34" s="79"/>
      <c r="K34" s="79"/>
      <c r="L34" s="79"/>
      <c r="M34" s="174" t="s">
        <v>82</v>
      </c>
      <c r="N34" s="175"/>
      <c r="O34" s="175"/>
      <c r="P34" s="175"/>
      <c r="Q34" s="175"/>
      <c r="R34" s="175"/>
      <c r="S34" s="175"/>
      <c r="T34" s="175"/>
      <c r="U34" s="175"/>
      <c r="V34" s="176"/>
    </row>
    <row r="35" spans="1:26" ht="23.25" customHeight="1" x14ac:dyDescent="0.25">
      <c r="A35" s="120"/>
      <c r="B35" s="116"/>
      <c r="C35" s="93"/>
      <c r="D35" s="30" t="s">
        <v>51</v>
      </c>
      <c r="E35" s="41">
        <v>0</v>
      </c>
      <c r="F35" s="41">
        <v>0</v>
      </c>
      <c r="G35" s="41">
        <v>0</v>
      </c>
      <c r="H35" s="79"/>
      <c r="I35" s="79"/>
      <c r="J35" s="79"/>
      <c r="K35" s="79"/>
      <c r="L35" s="79"/>
      <c r="M35" s="177"/>
      <c r="N35" s="178"/>
      <c r="O35" s="178"/>
      <c r="P35" s="178"/>
      <c r="Q35" s="178"/>
      <c r="R35" s="178"/>
      <c r="S35" s="178"/>
      <c r="T35" s="178"/>
      <c r="U35" s="178"/>
      <c r="V35" s="179"/>
    </row>
    <row r="36" spans="1:26" ht="33.75" customHeight="1" x14ac:dyDescent="0.25">
      <c r="A36" s="120"/>
      <c r="B36" s="116"/>
      <c r="C36" s="93"/>
      <c r="D36" s="30" t="s">
        <v>12</v>
      </c>
      <c r="E36" s="42">
        <v>8897.2999999999993</v>
      </c>
      <c r="F36" s="41">
        <v>611.1</v>
      </c>
      <c r="G36" s="41">
        <f>F36/E36*100</f>
        <v>6.8683757993998187</v>
      </c>
      <c r="H36" s="79"/>
      <c r="I36" s="79"/>
      <c r="J36" s="79"/>
      <c r="K36" s="79"/>
      <c r="L36" s="79"/>
      <c r="M36" s="177"/>
      <c r="N36" s="178"/>
      <c r="O36" s="178"/>
      <c r="P36" s="178"/>
      <c r="Q36" s="178"/>
      <c r="R36" s="178"/>
      <c r="S36" s="178"/>
      <c r="T36" s="178"/>
      <c r="U36" s="178"/>
      <c r="V36" s="179"/>
    </row>
    <row r="37" spans="1:26" ht="33.75" customHeight="1" x14ac:dyDescent="0.25">
      <c r="A37" s="120"/>
      <c r="B37" s="117"/>
      <c r="C37" s="93"/>
      <c r="D37" s="30" t="s">
        <v>11</v>
      </c>
      <c r="E37" s="48">
        <v>100</v>
      </c>
      <c r="F37" s="41">
        <v>99.9</v>
      </c>
      <c r="G37" s="41">
        <f>F37/E37*100</f>
        <v>99.9</v>
      </c>
      <c r="H37" s="79"/>
      <c r="I37" s="79"/>
      <c r="J37" s="79"/>
      <c r="K37" s="79"/>
      <c r="L37" s="79"/>
      <c r="M37" s="177"/>
      <c r="N37" s="178"/>
      <c r="O37" s="178"/>
      <c r="P37" s="178"/>
      <c r="Q37" s="178"/>
      <c r="R37" s="178"/>
      <c r="S37" s="178"/>
      <c r="T37" s="178"/>
      <c r="U37" s="178"/>
      <c r="V37" s="179"/>
    </row>
    <row r="38" spans="1:26" ht="54.75" customHeight="1" thickBot="1" x14ac:dyDescent="0.3">
      <c r="A38" s="122"/>
      <c r="B38" s="118"/>
      <c r="C38" s="94"/>
      <c r="D38" s="24" t="s">
        <v>54</v>
      </c>
      <c r="E38" s="43">
        <v>0</v>
      </c>
      <c r="F38" s="44">
        <v>0</v>
      </c>
      <c r="G38" s="44">
        <v>0</v>
      </c>
      <c r="H38" s="79"/>
      <c r="I38" s="79"/>
      <c r="J38" s="79"/>
      <c r="K38" s="79"/>
      <c r="L38" s="79"/>
      <c r="M38" s="180"/>
      <c r="N38" s="181"/>
      <c r="O38" s="181"/>
      <c r="P38" s="181"/>
      <c r="Q38" s="181"/>
      <c r="R38" s="181"/>
      <c r="S38" s="181"/>
      <c r="T38" s="181"/>
      <c r="U38" s="181"/>
      <c r="V38" s="182"/>
    </row>
    <row r="39" spans="1:26" ht="30" customHeight="1" x14ac:dyDescent="0.25">
      <c r="A39" s="119">
        <v>8</v>
      </c>
      <c r="B39" s="115" t="s">
        <v>25</v>
      </c>
      <c r="C39" s="89" t="s">
        <v>24</v>
      </c>
      <c r="D39" s="33" t="s">
        <v>1</v>
      </c>
      <c r="E39" s="40">
        <f>E40+E41+E42+E43</f>
        <v>36304.5</v>
      </c>
      <c r="F39" s="40">
        <f>F40+F41+F42+F43</f>
        <v>17456.2</v>
      </c>
      <c r="G39" s="11">
        <f t="shared" ref="G39:G44" si="1">F39/E39*100</f>
        <v>48.082744563346139</v>
      </c>
      <c r="H39" s="79"/>
      <c r="I39" s="79"/>
      <c r="J39" s="79"/>
      <c r="K39" s="79"/>
      <c r="L39" s="79"/>
      <c r="M39" s="98" t="s">
        <v>77</v>
      </c>
      <c r="N39" s="175"/>
      <c r="O39" s="175"/>
      <c r="P39" s="175"/>
      <c r="Q39" s="175"/>
      <c r="R39" s="175"/>
      <c r="S39" s="175"/>
      <c r="T39" s="175"/>
      <c r="U39" s="175"/>
      <c r="V39" s="176"/>
      <c r="Z39" s="34"/>
    </row>
    <row r="40" spans="1:26" ht="29.25" customHeight="1" x14ac:dyDescent="0.25">
      <c r="A40" s="120"/>
      <c r="B40" s="116"/>
      <c r="C40" s="93"/>
      <c r="D40" s="30" t="s">
        <v>51</v>
      </c>
      <c r="E40" s="41">
        <v>10086.5</v>
      </c>
      <c r="F40" s="41">
        <v>0</v>
      </c>
      <c r="G40" s="8">
        <f t="shared" si="1"/>
        <v>0</v>
      </c>
      <c r="H40" s="79"/>
      <c r="I40" s="79"/>
      <c r="J40" s="79"/>
      <c r="K40" s="79"/>
      <c r="L40" s="79"/>
      <c r="M40" s="177"/>
      <c r="N40" s="178"/>
      <c r="O40" s="178"/>
      <c r="P40" s="178"/>
      <c r="Q40" s="178"/>
      <c r="R40" s="178"/>
      <c r="S40" s="178"/>
      <c r="T40" s="178"/>
      <c r="U40" s="178"/>
      <c r="V40" s="179"/>
    </row>
    <row r="41" spans="1:26" ht="31.5" customHeight="1" x14ac:dyDescent="0.25">
      <c r="A41" s="120"/>
      <c r="B41" s="116"/>
      <c r="C41" s="93"/>
      <c r="D41" s="30" t="s">
        <v>12</v>
      </c>
      <c r="E41" s="42">
        <v>25256.1</v>
      </c>
      <c r="F41" s="41">
        <v>16932.5</v>
      </c>
      <c r="G41" s="8">
        <f>F41/E41*100</f>
        <v>67.043209363282543</v>
      </c>
      <c r="H41" s="79"/>
      <c r="I41" s="79"/>
      <c r="J41" s="79"/>
      <c r="K41" s="79"/>
      <c r="L41" s="79"/>
      <c r="M41" s="177"/>
      <c r="N41" s="178"/>
      <c r="O41" s="178"/>
      <c r="P41" s="178"/>
      <c r="Q41" s="178"/>
      <c r="R41" s="178"/>
      <c r="S41" s="178"/>
      <c r="T41" s="178"/>
      <c r="U41" s="178"/>
      <c r="V41" s="179"/>
    </row>
    <row r="42" spans="1:26" ht="31.5" customHeight="1" x14ac:dyDescent="0.25">
      <c r="A42" s="121"/>
      <c r="B42" s="117"/>
      <c r="C42" s="93"/>
      <c r="D42" s="31" t="s">
        <v>11</v>
      </c>
      <c r="E42" s="48">
        <v>885.9</v>
      </c>
      <c r="F42" s="49">
        <v>523.70000000000005</v>
      </c>
      <c r="G42" s="13">
        <f>F42/E42*100</f>
        <v>59.115024269104879</v>
      </c>
      <c r="H42" s="79"/>
      <c r="I42" s="79"/>
      <c r="J42" s="79"/>
      <c r="K42" s="79"/>
      <c r="L42" s="79"/>
      <c r="M42" s="177"/>
      <c r="N42" s="178"/>
      <c r="O42" s="178"/>
      <c r="P42" s="178"/>
      <c r="Q42" s="178"/>
      <c r="R42" s="178"/>
      <c r="S42" s="178"/>
      <c r="T42" s="178"/>
      <c r="U42" s="178"/>
      <c r="V42" s="179"/>
    </row>
    <row r="43" spans="1:26" ht="24" customHeight="1" thickBot="1" x14ac:dyDescent="0.3">
      <c r="A43" s="122"/>
      <c r="B43" s="118"/>
      <c r="C43" s="94"/>
      <c r="D43" s="24" t="s">
        <v>54</v>
      </c>
      <c r="E43" s="44">
        <v>76</v>
      </c>
      <c r="F43" s="44">
        <v>0</v>
      </c>
      <c r="G43" s="25">
        <v>0</v>
      </c>
      <c r="H43" s="80"/>
      <c r="I43" s="80"/>
      <c r="J43" s="80"/>
      <c r="K43" s="80"/>
      <c r="L43" s="80"/>
      <c r="M43" s="180"/>
      <c r="N43" s="181"/>
      <c r="O43" s="181"/>
      <c r="P43" s="181"/>
      <c r="Q43" s="181"/>
      <c r="R43" s="181"/>
      <c r="S43" s="181"/>
      <c r="T43" s="181"/>
      <c r="U43" s="181"/>
      <c r="V43" s="182"/>
    </row>
    <row r="44" spans="1:26" ht="33" customHeight="1" x14ac:dyDescent="0.25">
      <c r="A44" s="133">
        <v>9</v>
      </c>
      <c r="B44" s="89" t="s">
        <v>27</v>
      </c>
      <c r="C44" s="89" t="s">
        <v>26</v>
      </c>
      <c r="D44" s="33" t="s">
        <v>1</v>
      </c>
      <c r="E44" s="40">
        <f>E45+E46+E47+E48</f>
        <v>919328.89999999991</v>
      </c>
      <c r="F44" s="40">
        <f>F45+F46+F47+F48</f>
        <v>133767.20000000001</v>
      </c>
      <c r="G44" s="11">
        <f t="shared" si="1"/>
        <v>14.550527020307968</v>
      </c>
      <c r="H44" s="80"/>
      <c r="I44" s="80"/>
      <c r="J44" s="80"/>
      <c r="K44" s="80"/>
      <c r="L44" s="80"/>
      <c r="M44" s="189" t="s">
        <v>69</v>
      </c>
      <c r="N44" s="190"/>
      <c r="O44" s="190"/>
      <c r="P44" s="190"/>
      <c r="Q44" s="190"/>
      <c r="R44" s="190"/>
      <c r="S44" s="190"/>
      <c r="T44" s="190"/>
      <c r="U44" s="190"/>
      <c r="V44" s="191"/>
    </row>
    <row r="45" spans="1:26" ht="31.5" customHeight="1" x14ac:dyDescent="0.25">
      <c r="A45" s="113"/>
      <c r="B45" s="93"/>
      <c r="C45" s="93"/>
      <c r="D45" s="30" t="s">
        <v>51</v>
      </c>
      <c r="E45" s="41">
        <v>0</v>
      </c>
      <c r="F45" s="41">
        <v>0</v>
      </c>
      <c r="G45" s="8">
        <v>0</v>
      </c>
      <c r="H45" s="80"/>
      <c r="I45" s="80"/>
      <c r="J45" s="80"/>
      <c r="K45" s="80"/>
      <c r="L45" s="80"/>
      <c r="M45" s="192"/>
      <c r="N45" s="193"/>
      <c r="O45" s="193"/>
      <c r="P45" s="193"/>
      <c r="Q45" s="193"/>
      <c r="R45" s="193"/>
      <c r="S45" s="193"/>
      <c r="T45" s="193"/>
      <c r="U45" s="193"/>
      <c r="V45" s="194"/>
    </row>
    <row r="46" spans="1:26" ht="33" customHeight="1" x14ac:dyDescent="0.25">
      <c r="A46" s="113"/>
      <c r="B46" s="93"/>
      <c r="C46" s="93"/>
      <c r="D46" s="30" t="s">
        <v>12</v>
      </c>
      <c r="E46" s="42">
        <v>847674.2</v>
      </c>
      <c r="F46" s="41">
        <v>132917.5</v>
      </c>
      <c r="G46" s="8">
        <f>F46/E46*100</f>
        <v>15.680257816033565</v>
      </c>
      <c r="H46" s="80"/>
      <c r="I46" s="80"/>
      <c r="J46" s="81"/>
      <c r="K46" s="81"/>
      <c r="L46" s="81"/>
      <c r="M46" s="192"/>
      <c r="N46" s="193"/>
      <c r="O46" s="193"/>
      <c r="P46" s="193"/>
      <c r="Q46" s="193"/>
      <c r="R46" s="193"/>
      <c r="S46" s="193"/>
      <c r="T46" s="193"/>
      <c r="U46" s="193"/>
      <c r="V46" s="194"/>
    </row>
    <row r="47" spans="1:26" ht="35.25" customHeight="1" x14ac:dyDescent="0.25">
      <c r="A47" s="113"/>
      <c r="B47" s="93"/>
      <c r="C47" s="93"/>
      <c r="D47" s="30" t="s">
        <v>11</v>
      </c>
      <c r="E47" s="18">
        <v>71654.7</v>
      </c>
      <c r="F47" s="45">
        <v>849.7</v>
      </c>
      <c r="G47" s="8">
        <f>F47/E47*100</f>
        <v>1.185825912326756</v>
      </c>
      <c r="H47" s="80"/>
      <c r="I47" s="80"/>
      <c r="J47" s="81"/>
      <c r="K47" s="81"/>
      <c r="L47" s="81"/>
      <c r="M47" s="192"/>
      <c r="N47" s="193"/>
      <c r="O47" s="193"/>
      <c r="P47" s="193"/>
      <c r="Q47" s="193"/>
      <c r="R47" s="193"/>
      <c r="S47" s="193"/>
      <c r="T47" s="193"/>
      <c r="U47" s="193"/>
      <c r="V47" s="194"/>
    </row>
    <row r="48" spans="1:26" ht="94.5" customHeight="1" thickBot="1" x14ac:dyDescent="0.3">
      <c r="A48" s="114"/>
      <c r="B48" s="94"/>
      <c r="C48" s="94"/>
      <c r="D48" s="28" t="s">
        <v>53</v>
      </c>
      <c r="E48" s="51">
        <v>0</v>
      </c>
      <c r="F48" s="52">
        <v>0</v>
      </c>
      <c r="G48" s="27">
        <v>0</v>
      </c>
      <c r="H48" s="80"/>
      <c r="I48" s="80"/>
      <c r="J48" s="81"/>
      <c r="K48" s="81"/>
      <c r="L48" s="81"/>
      <c r="M48" s="195"/>
      <c r="N48" s="196"/>
      <c r="O48" s="196"/>
      <c r="P48" s="196"/>
      <c r="Q48" s="196"/>
      <c r="R48" s="196"/>
      <c r="S48" s="196"/>
      <c r="T48" s="196"/>
      <c r="U48" s="196"/>
      <c r="V48" s="197"/>
    </row>
    <row r="49" spans="1:22" ht="35.25" customHeight="1" x14ac:dyDescent="0.25">
      <c r="A49" s="119">
        <v>10</v>
      </c>
      <c r="B49" s="115" t="s">
        <v>28</v>
      </c>
      <c r="C49" s="89" t="s">
        <v>29</v>
      </c>
      <c r="D49" s="33" t="s">
        <v>1</v>
      </c>
      <c r="E49" s="11">
        <f>E50+E51+E52+E53</f>
        <v>200</v>
      </c>
      <c r="F49" s="11">
        <f>F50+F51+F52+F53</f>
        <v>0</v>
      </c>
      <c r="G49" s="11">
        <f>F49/E49*100</f>
        <v>0</v>
      </c>
      <c r="H49" s="80"/>
      <c r="I49" s="80"/>
      <c r="J49" s="80"/>
      <c r="K49" s="80"/>
      <c r="L49" s="80"/>
      <c r="M49" s="98" t="s">
        <v>76</v>
      </c>
      <c r="N49" s="142"/>
      <c r="O49" s="142"/>
      <c r="P49" s="142"/>
      <c r="Q49" s="142"/>
      <c r="R49" s="142"/>
      <c r="S49" s="142"/>
      <c r="T49" s="142"/>
      <c r="U49" s="142"/>
      <c r="V49" s="143"/>
    </row>
    <row r="50" spans="1:22" ht="28.5" customHeight="1" x14ac:dyDescent="0.25">
      <c r="A50" s="120"/>
      <c r="B50" s="116"/>
      <c r="C50" s="93"/>
      <c r="D50" s="30" t="s">
        <v>51</v>
      </c>
      <c r="E50" s="8">
        <v>0</v>
      </c>
      <c r="F50" s="8">
        <v>0</v>
      </c>
      <c r="G50" s="8">
        <v>0</v>
      </c>
      <c r="H50" s="80"/>
      <c r="I50" s="80"/>
      <c r="J50" s="80"/>
      <c r="K50" s="80"/>
      <c r="L50" s="80"/>
      <c r="M50" s="144"/>
      <c r="N50" s="145"/>
      <c r="O50" s="145"/>
      <c r="P50" s="145"/>
      <c r="Q50" s="145"/>
      <c r="R50" s="145"/>
      <c r="S50" s="145"/>
      <c r="T50" s="145"/>
      <c r="U50" s="145"/>
      <c r="V50" s="146"/>
    </row>
    <row r="51" spans="1:22" ht="31.5" customHeight="1" x14ac:dyDescent="0.25">
      <c r="A51" s="120"/>
      <c r="B51" s="116"/>
      <c r="C51" s="93"/>
      <c r="D51" s="30" t="s">
        <v>12</v>
      </c>
      <c r="E51" s="10">
        <v>0</v>
      </c>
      <c r="F51" s="8">
        <v>0</v>
      </c>
      <c r="G51" s="8">
        <v>0</v>
      </c>
      <c r="H51" s="80"/>
      <c r="I51" s="80"/>
      <c r="J51" s="80"/>
      <c r="K51" s="80"/>
      <c r="L51" s="80"/>
      <c r="M51" s="144"/>
      <c r="N51" s="145"/>
      <c r="O51" s="145"/>
      <c r="P51" s="145"/>
      <c r="Q51" s="145"/>
      <c r="R51" s="145"/>
      <c r="S51" s="145"/>
      <c r="T51" s="145"/>
      <c r="U51" s="145"/>
      <c r="V51" s="146"/>
    </row>
    <row r="52" spans="1:22" ht="33" customHeight="1" x14ac:dyDescent="0.25">
      <c r="A52" s="121"/>
      <c r="B52" s="117"/>
      <c r="C52" s="93"/>
      <c r="D52" s="31" t="s">
        <v>11</v>
      </c>
      <c r="E52" s="10">
        <v>200</v>
      </c>
      <c r="F52" s="8">
        <v>0</v>
      </c>
      <c r="G52" s="13">
        <f>F52/E52*100</f>
        <v>0</v>
      </c>
      <c r="H52" s="80"/>
      <c r="I52" s="80"/>
      <c r="J52" s="80"/>
      <c r="K52" s="80"/>
      <c r="L52" s="80"/>
      <c r="M52" s="144"/>
      <c r="N52" s="145"/>
      <c r="O52" s="145"/>
      <c r="P52" s="145"/>
      <c r="Q52" s="145"/>
      <c r="R52" s="145"/>
      <c r="S52" s="145"/>
      <c r="T52" s="145"/>
      <c r="U52" s="145"/>
      <c r="V52" s="146"/>
    </row>
    <row r="53" spans="1:22" ht="32.25" customHeight="1" thickBot="1" x14ac:dyDescent="0.3">
      <c r="A53" s="122"/>
      <c r="B53" s="118"/>
      <c r="C53" s="94"/>
      <c r="D53" s="24" t="s">
        <v>53</v>
      </c>
      <c r="E53" s="12">
        <v>0</v>
      </c>
      <c r="F53" s="9">
        <v>0</v>
      </c>
      <c r="G53" s="9">
        <v>0</v>
      </c>
      <c r="H53" s="80"/>
      <c r="I53" s="80"/>
      <c r="J53" s="80"/>
      <c r="K53" s="80"/>
      <c r="L53" s="80"/>
      <c r="M53" s="147"/>
      <c r="N53" s="148"/>
      <c r="O53" s="148"/>
      <c r="P53" s="148"/>
      <c r="Q53" s="148"/>
      <c r="R53" s="148"/>
      <c r="S53" s="148"/>
      <c r="T53" s="148"/>
      <c r="U53" s="148"/>
      <c r="V53" s="149"/>
    </row>
    <row r="54" spans="1:22" ht="36" customHeight="1" x14ac:dyDescent="0.25">
      <c r="A54" s="133">
        <v>11</v>
      </c>
      <c r="B54" s="89" t="s">
        <v>30</v>
      </c>
      <c r="C54" s="89" t="s">
        <v>29</v>
      </c>
      <c r="D54" s="33" t="s">
        <v>1</v>
      </c>
      <c r="E54" s="40">
        <f>E55+E56+E57+E58</f>
        <v>9042.4000000000015</v>
      </c>
      <c r="F54" s="40">
        <f>F55+F56+F57+F58</f>
        <v>2167.1999999999998</v>
      </c>
      <c r="G54" s="40">
        <f t="shared" ref="G54:G59" si="2">F54/E54*100</f>
        <v>23.967088383614961</v>
      </c>
      <c r="H54" s="80" t="s">
        <v>52</v>
      </c>
      <c r="I54" s="80"/>
      <c r="J54" s="80"/>
      <c r="K54" s="80"/>
      <c r="L54" s="80"/>
      <c r="M54" s="150" t="s">
        <v>75</v>
      </c>
      <c r="N54" s="151"/>
      <c r="O54" s="151"/>
      <c r="P54" s="151"/>
      <c r="Q54" s="151"/>
      <c r="R54" s="151"/>
      <c r="S54" s="151"/>
      <c r="T54" s="151"/>
      <c r="U54" s="151"/>
      <c r="V54" s="152"/>
    </row>
    <row r="55" spans="1:22" ht="24.75" customHeight="1" x14ac:dyDescent="0.25">
      <c r="A55" s="113"/>
      <c r="B55" s="93"/>
      <c r="C55" s="93"/>
      <c r="D55" s="30" t="s">
        <v>51</v>
      </c>
      <c r="E55" s="55">
        <v>5552.7</v>
      </c>
      <c r="F55" s="55">
        <v>1547</v>
      </c>
      <c r="G55" s="41">
        <f t="shared" si="2"/>
        <v>27.860320204585161</v>
      </c>
      <c r="H55" s="80"/>
      <c r="I55" s="80"/>
      <c r="J55" s="80"/>
      <c r="K55" s="80"/>
      <c r="L55" s="80"/>
      <c r="M55" s="153"/>
      <c r="N55" s="154"/>
      <c r="O55" s="154"/>
      <c r="P55" s="154"/>
      <c r="Q55" s="154"/>
      <c r="R55" s="154"/>
      <c r="S55" s="154"/>
      <c r="T55" s="154"/>
      <c r="U55" s="154"/>
      <c r="V55" s="155"/>
    </row>
    <row r="56" spans="1:22" ht="33" customHeight="1" x14ac:dyDescent="0.25">
      <c r="A56" s="113"/>
      <c r="B56" s="93"/>
      <c r="C56" s="93"/>
      <c r="D56" s="30" t="s">
        <v>12</v>
      </c>
      <c r="E56" s="57">
        <v>3284.5</v>
      </c>
      <c r="F56" s="41">
        <v>620.20000000000005</v>
      </c>
      <c r="G56" s="41">
        <f t="shared" si="2"/>
        <v>18.882630537372506</v>
      </c>
      <c r="H56" s="80"/>
      <c r="I56" s="80"/>
      <c r="J56" s="80"/>
      <c r="K56" s="80"/>
      <c r="L56" s="80"/>
      <c r="M56" s="153"/>
      <c r="N56" s="154"/>
      <c r="O56" s="154"/>
      <c r="P56" s="154"/>
      <c r="Q56" s="154"/>
      <c r="R56" s="154"/>
      <c r="S56" s="154"/>
      <c r="T56" s="154"/>
      <c r="U56" s="154"/>
      <c r="V56" s="155"/>
    </row>
    <row r="57" spans="1:22" ht="35.25" customHeight="1" x14ac:dyDescent="0.25">
      <c r="A57" s="113"/>
      <c r="B57" s="93"/>
      <c r="C57" s="93"/>
      <c r="D57" s="30" t="s">
        <v>11</v>
      </c>
      <c r="E57" s="18">
        <v>169</v>
      </c>
      <c r="F57" s="41">
        <v>0</v>
      </c>
      <c r="G57" s="41">
        <f t="shared" si="2"/>
        <v>0</v>
      </c>
      <c r="H57" s="80"/>
      <c r="I57" s="80"/>
      <c r="J57" s="80"/>
      <c r="K57" s="80"/>
      <c r="L57" s="80"/>
      <c r="M57" s="153"/>
      <c r="N57" s="154"/>
      <c r="O57" s="154"/>
      <c r="P57" s="154"/>
      <c r="Q57" s="154"/>
      <c r="R57" s="154"/>
      <c r="S57" s="154"/>
      <c r="T57" s="154"/>
      <c r="U57" s="154"/>
      <c r="V57" s="155"/>
    </row>
    <row r="58" spans="1:22" ht="32.25" customHeight="1" thickBot="1" x14ac:dyDescent="0.3">
      <c r="A58" s="114"/>
      <c r="B58" s="94"/>
      <c r="C58" s="94"/>
      <c r="D58" s="29" t="s">
        <v>53</v>
      </c>
      <c r="E58" s="58">
        <v>36.200000000000003</v>
      </c>
      <c r="F58" s="59">
        <v>0</v>
      </c>
      <c r="G58" s="59">
        <f t="shared" si="2"/>
        <v>0</v>
      </c>
      <c r="H58" s="80"/>
      <c r="I58" s="80"/>
      <c r="J58" s="80"/>
      <c r="K58" s="80"/>
      <c r="L58" s="80"/>
      <c r="M58" s="156"/>
      <c r="N58" s="157"/>
      <c r="O58" s="157"/>
      <c r="P58" s="157"/>
      <c r="Q58" s="157"/>
      <c r="R58" s="157"/>
      <c r="S58" s="157"/>
      <c r="T58" s="157"/>
      <c r="U58" s="157"/>
      <c r="V58" s="158"/>
    </row>
    <row r="59" spans="1:22" ht="32.25" customHeight="1" x14ac:dyDescent="0.25">
      <c r="A59" s="119">
        <v>12</v>
      </c>
      <c r="B59" s="115" t="s">
        <v>32</v>
      </c>
      <c r="C59" s="89" t="s">
        <v>31</v>
      </c>
      <c r="D59" s="33" t="s">
        <v>1</v>
      </c>
      <c r="E59" s="40">
        <f>E60+E61+E62+E63</f>
        <v>19175</v>
      </c>
      <c r="F59" s="40">
        <f>F60+F61+F62+F63</f>
        <v>3185.8</v>
      </c>
      <c r="G59" s="11">
        <f t="shared" si="2"/>
        <v>16.614341590612778</v>
      </c>
      <c r="H59" s="80"/>
      <c r="I59" s="82"/>
      <c r="J59" s="80"/>
      <c r="K59" s="80"/>
      <c r="L59" s="80"/>
      <c r="M59" s="150" t="s">
        <v>83</v>
      </c>
      <c r="N59" s="151"/>
      <c r="O59" s="151"/>
      <c r="P59" s="151"/>
      <c r="Q59" s="151"/>
      <c r="R59" s="151"/>
      <c r="S59" s="151"/>
      <c r="T59" s="151"/>
      <c r="U59" s="151"/>
      <c r="V59" s="152"/>
    </row>
    <row r="60" spans="1:22" ht="27.75" customHeight="1" x14ac:dyDescent="0.25">
      <c r="A60" s="120"/>
      <c r="B60" s="116"/>
      <c r="C60" s="93"/>
      <c r="D60" s="30" t="s">
        <v>51</v>
      </c>
      <c r="E60" s="41">
        <v>0</v>
      </c>
      <c r="F60" s="41">
        <v>0</v>
      </c>
      <c r="G60" s="8">
        <v>0</v>
      </c>
      <c r="H60" s="80"/>
      <c r="I60" s="80"/>
      <c r="J60" s="80"/>
      <c r="K60" s="80"/>
      <c r="L60" s="80"/>
      <c r="M60" s="153"/>
      <c r="N60" s="154"/>
      <c r="O60" s="154"/>
      <c r="P60" s="154"/>
      <c r="Q60" s="154"/>
      <c r="R60" s="154"/>
      <c r="S60" s="154"/>
      <c r="T60" s="154"/>
      <c r="U60" s="154"/>
      <c r="V60" s="155"/>
    </row>
    <row r="61" spans="1:22" ht="34.5" customHeight="1" x14ac:dyDescent="0.25">
      <c r="A61" s="120"/>
      <c r="B61" s="116"/>
      <c r="C61" s="93"/>
      <c r="D61" s="30" t="s">
        <v>12</v>
      </c>
      <c r="E61" s="48">
        <v>0</v>
      </c>
      <c r="F61" s="45">
        <v>0</v>
      </c>
      <c r="G61" s="8">
        <v>0</v>
      </c>
      <c r="H61" s="80"/>
      <c r="I61" s="80"/>
      <c r="J61" s="80"/>
      <c r="K61" s="80"/>
      <c r="L61" s="80"/>
      <c r="M61" s="153"/>
      <c r="N61" s="154"/>
      <c r="O61" s="154"/>
      <c r="P61" s="154"/>
      <c r="Q61" s="154"/>
      <c r="R61" s="154"/>
      <c r="S61" s="154"/>
      <c r="T61" s="154"/>
      <c r="U61" s="154"/>
      <c r="V61" s="155"/>
    </row>
    <row r="62" spans="1:22" ht="33" customHeight="1" x14ac:dyDescent="0.25">
      <c r="A62" s="120"/>
      <c r="B62" s="117"/>
      <c r="C62" s="93"/>
      <c r="D62" s="30" t="s">
        <v>11</v>
      </c>
      <c r="E62" s="18">
        <v>19175</v>
      </c>
      <c r="F62" s="41">
        <v>3185.8</v>
      </c>
      <c r="G62" s="8">
        <f>F62/E62*100</f>
        <v>16.614341590612778</v>
      </c>
      <c r="H62" s="80"/>
      <c r="I62" s="80"/>
      <c r="J62" s="80"/>
      <c r="K62" s="80"/>
      <c r="L62" s="80"/>
      <c r="M62" s="153"/>
      <c r="N62" s="154"/>
      <c r="O62" s="154"/>
      <c r="P62" s="154"/>
      <c r="Q62" s="154"/>
      <c r="R62" s="154"/>
      <c r="S62" s="154"/>
      <c r="T62" s="154"/>
      <c r="U62" s="154"/>
      <c r="V62" s="155"/>
    </row>
    <row r="63" spans="1:22" ht="21" customHeight="1" thickBot="1" x14ac:dyDescent="0.3">
      <c r="A63" s="122"/>
      <c r="B63" s="118"/>
      <c r="C63" s="94"/>
      <c r="D63" s="32" t="s">
        <v>55</v>
      </c>
      <c r="E63" s="60">
        <v>0</v>
      </c>
      <c r="F63" s="50">
        <v>0</v>
      </c>
      <c r="G63" s="9">
        <v>0</v>
      </c>
      <c r="H63" s="80"/>
      <c r="I63" s="80"/>
      <c r="J63" s="80"/>
      <c r="K63" s="80"/>
      <c r="L63" s="80"/>
      <c r="M63" s="156"/>
      <c r="N63" s="157"/>
      <c r="O63" s="157"/>
      <c r="P63" s="157"/>
      <c r="Q63" s="157"/>
      <c r="R63" s="157"/>
      <c r="S63" s="157"/>
      <c r="T63" s="157"/>
      <c r="U63" s="157"/>
      <c r="V63" s="158"/>
    </row>
    <row r="64" spans="1:22" ht="37.5" customHeight="1" x14ac:dyDescent="0.25">
      <c r="A64" s="119">
        <v>13</v>
      </c>
      <c r="B64" s="115" t="s">
        <v>33</v>
      </c>
      <c r="C64" s="89" t="s">
        <v>26</v>
      </c>
      <c r="D64" s="33" t="s">
        <v>1</v>
      </c>
      <c r="E64" s="40">
        <f>E65+E66+E67+E68</f>
        <v>936.1</v>
      </c>
      <c r="F64" s="40">
        <f>F65+F66+F67+F68</f>
        <v>117.2</v>
      </c>
      <c r="G64" s="11">
        <f>F64/E64*100</f>
        <v>12.520029911334261</v>
      </c>
      <c r="H64" s="80" t="s">
        <v>62</v>
      </c>
      <c r="I64" s="80"/>
      <c r="J64" s="80"/>
      <c r="K64" s="80"/>
      <c r="L64" s="80"/>
      <c r="M64" s="150" t="s">
        <v>70</v>
      </c>
      <c r="N64" s="151"/>
      <c r="O64" s="151"/>
      <c r="P64" s="151"/>
      <c r="Q64" s="151"/>
      <c r="R64" s="151"/>
      <c r="S64" s="151"/>
      <c r="T64" s="151"/>
      <c r="U64" s="151"/>
      <c r="V64" s="152"/>
    </row>
    <row r="65" spans="1:23" ht="26.25" customHeight="1" x14ac:dyDescent="0.25">
      <c r="A65" s="120"/>
      <c r="B65" s="116"/>
      <c r="C65" s="93"/>
      <c r="D65" s="30" t="s">
        <v>51</v>
      </c>
      <c r="E65" s="41">
        <v>0</v>
      </c>
      <c r="F65" s="41">
        <v>0</v>
      </c>
      <c r="G65" s="8">
        <v>0</v>
      </c>
      <c r="H65" s="80"/>
      <c r="I65" s="80"/>
      <c r="J65" s="80"/>
      <c r="K65" s="80"/>
      <c r="L65" s="80"/>
      <c r="M65" s="153"/>
      <c r="N65" s="154"/>
      <c r="O65" s="154"/>
      <c r="P65" s="154"/>
      <c r="Q65" s="154"/>
      <c r="R65" s="154"/>
      <c r="S65" s="154"/>
      <c r="T65" s="154"/>
      <c r="U65" s="154"/>
      <c r="V65" s="155"/>
    </row>
    <row r="66" spans="1:23" ht="35.25" customHeight="1" x14ac:dyDescent="0.25">
      <c r="A66" s="120"/>
      <c r="B66" s="116"/>
      <c r="C66" s="93"/>
      <c r="D66" s="30" t="s">
        <v>12</v>
      </c>
      <c r="E66" s="42">
        <v>936.1</v>
      </c>
      <c r="F66" s="41">
        <v>117.2</v>
      </c>
      <c r="G66" s="8">
        <f>F66/E66*100</f>
        <v>12.520029911334261</v>
      </c>
      <c r="H66" s="80"/>
      <c r="I66" s="80"/>
      <c r="J66" s="80"/>
      <c r="K66" s="80"/>
      <c r="L66" s="80"/>
      <c r="M66" s="153"/>
      <c r="N66" s="154"/>
      <c r="O66" s="154"/>
      <c r="P66" s="154"/>
      <c r="Q66" s="154"/>
      <c r="R66" s="154"/>
      <c r="S66" s="154"/>
      <c r="T66" s="154"/>
      <c r="U66" s="154"/>
      <c r="V66" s="155"/>
    </row>
    <row r="67" spans="1:23" ht="34.5" customHeight="1" x14ac:dyDescent="0.25">
      <c r="A67" s="120"/>
      <c r="B67" s="117"/>
      <c r="C67" s="93"/>
      <c r="D67" s="30" t="s">
        <v>11</v>
      </c>
      <c r="E67" s="48">
        <v>0</v>
      </c>
      <c r="F67" s="41">
        <v>0</v>
      </c>
      <c r="G67" s="8">
        <v>0</v>
      </c>
      <c r="H67" s="80"/>
      <c r="I67" s="80"/>
      <c r="J67" s="80"/>
      <c r="K67" s="80"/>
      <c r="L67" s="80"/>
      <c r="M67" s="153"/>
      <c r="N67" s="154"/>
      <c r="O67" s="154"/>
      <c r="P67" s="154"/>
      <c r="Q67" s="154"/>
      <c r="R67" s="154"/>
      <c r="S67" s="154"/>
      <c r="T67" s="154"/>
      <c r="U67" s="154"/>
      <c r="V67" s="155"/>
    </row>
    <row r="68" spans="1:23" ht="21.75" customHeight="1" thickBot="1" x14ac:dyDescent="0.3">
      <c r="A68" s="122"/>
      <c r="B68" s="118"/>
      <c r="C68" s="94"/>
      <c r="D68" s="32" t="s">
        <v>55</v>
      </c>
      <c r="E68" s="61">
        <v>0</v>
      </c>
      <c r="F68" s="50">
        <v>0</v>
      </c>
      <c r="G68" s="9">
        <v>0</v>
      </c>
      <c r="H68" s="80"/>
      <c r="I68" s="80"/>
      <c r="J68" s="80"/>
      <c r="K68" s="80"/>
      <c r="L68" s="80"/>
      <c r="M68" s="156"/>
      <c r="N68" s="157"/>
      <c r="O68" s="157"/>
      <c r="P68" s="157"/>
      <c r="Q68" s="157"/>
      <c r="R68" s="157"/>
      <c r="S68" s="157"/>
      <c r="T68" s="157"/>
      <c r="U68" s="157"/>
      <c r="V68" s="158"/>
    </row>
    <row r="69" spans="1:23" ht="35.25" customHeight="1" x14ac:dyDescent="0.25">
      <c r="A69" s="119">
        <v>14</v>
      </c>
      <c r="B69" s="115" t="s">
        <v>39</v>
      </c>
      <c r="C69" s="89" t="s">
        <v>38</v>
      </c>
      <c r="D69" s="33" t="s">
        <v>1</v>
      </c>
      <c r="E69" s="40">
        <f>E70+E71+E72</f>
        <v>3518.8999999999996</v>
      </c>
      <c r="F69" s="40">
        <f>F70+F71+F72</f>
        <v>45</v>
      </c>
      <c r="G69" s="11">
        <f>F69/E69*100</f>
        <v>1.2788087186336641</v>
      </c>
      <c r="H69" s="80"/>
      <c r="I69" s="80"/>
      <c r="J69" s="80"/>
      <c r="K69" s="80"/>
      <c r="L69" s="80"/>
      <c r="M69" s="98" t="s">
        <v>78</v>
      </c>
      <c r="N69" s="134"/>
      <c r="O69" s="134"/>
      <c r="P69" s="134"/>
      <c r="Q69" s="134"/>
      <c r="R69" s="134"/>
      <c r="S69" s="134"/>
      <c r="T69" s="134"/>
      <c r="U69" s="134"/>
      <c r="V69" s="135"/>
    </row>
    <row r="70" spans="1:23" ht="34.5" customHeight="1" x14ac:dyDescent="0.25">
      <c r="A70" s="120"/>
      <c r="B70" s="116"/>
      <c r="C70" s="93"/>
      <c r="D70" s="30" t="s">
        <v>51</v>
      </c>
      <c r="E70" s="41">
        <v>0</v>
      </c>
      <c r="F70" s="41">
        <v>0</v>
      </c>
      <c r="G70" s="8">
        <v>0</v>
      </c>
      <c r="H70" s="80"/>
      <c r="I70" s="80"/>
      <c r="J70" s="80"/>
      <c r="K70" s="80"/>
      <c r="L70" s="80"/>
      <c r="M70" s="136"/>
      <c r="N70" s="137"/>
      <c r="O70" s="137"/>
      <c r="P70" s="137"/>
      <c r="Q70" s="137"/>
      <c r="R70" s="137"/>
      <c r="S70" s="137"/>
      <c r="T70" s="137"/>
      <c r="U70" s="137"/>
      <c r="V70" s="138"/>
    </row>
    <row r="71" spans="1:23" ht="34.5" customHeight="1" x14ac:dyDescent="0.25">
      <c r="A71" s="120"/>
      <c r="B71" s="116"/>
      <c r="C71" s="93"/>
      <c r="D71" s="30" t="s">
        <v>12</v>
      </c>
      <c r="E71" s="41">
        <v>2276.1</v>
      </c>
      <c r="F71" s="41">
        <v>0</v>
      </c>
      <c r="G71" s="8">
        <f>F71/E71*100</f>
        <v>0</v>
      </c>
      <c r="H71" s="80"/>
      <c r="I71" s="80"/>
      <c r="J71" s="80"/>
      <c r="K71" s="80"/>
      <c r="L71" s="80"/>
      <c r="M71" s="136"/>
      <c r="N71" s="137"/>
      <c r="O71" s="137"/>
      <c r="P71" s="137"/>
      <c r="Q71" s="137"/>
      <c r="R71" s="137"/>
      <c r="S71" s="137"/>
      <c r="T71" s="137"/>
      <c r="U71" s="137"/>
      <c r="V71" s="138"/>
    </row>
    <row r="72" spans="1:23" ht="33.75" customHeight="1" thickBot="1" x14ac:dyDescent="0.3">
      <c r="A72" s="122"/>
      <c r="B72" s="118"/>
      <c r="C72" s="94"/>
      <c r="D72" s="24" t="s">
        <v>11</v>
      </c>
      <c r="E72" s="62">
        <v>1242.8</v>
      </c>
      <c r="F72" s="44">
        <v>45</v>
      </c>
      <c r="G72" s="25">
        <f>F72/E72*100</f>
        <v>3.6208561313163821</v>
      </c>
      <c r="H72" s="80"/>
      <c r="I72" s="80"/>
      <c r="J72" s="80"/>
      <c r="K72" s="80"/>
      <c r="L72" s="80"/>
      <c r="M72" s="139"/>
      <c r="N72" s="140"/>
      <c r="O72" s="140"/>
      <c r="P72" s="140"/>
      <c r="Q72" s="140"/>
      <c r="R72" s="140"/>
      <c r="S72" s="140"/>
      <c r="T72" s="140"/>
      <c r="U72" s="140"/>
      <c r="V72" s="141"/>
    </row>
    <row r="73" spans="1:23" ht="28.5" customHeight="1" x14ac:dyDescent="0.25">
      <c r="A73" s="119">
        <v>15</v>
      </c>
      <c r="B73" s="115" t="s">
        <v>41</v>
      </c>
      <c r="C73" s="89" t="s">
        <v>40</v>
      </c>
      <c r="D73" s="33" t="s">
        <v>1</v>
      </c>
      <c r="E73" s="40">
        <f>E74+E75+E76+E77</f>
        <v>3462.2</v>
      </c>
      <c r="F73" s="40">
        <f>F74+F75+F76+F77</f>
        <v>789.8</v>
      </c>
      <c r="G73" s="11">
        <f>F73/E73*100</f>
        <v>22.812084801571256</v>
      </c>
      <c r="H73" s="80"/>
      <c r="I73" s="80"/>
      <c r="J73" s="80"/>
      <c r="K73" s="80"/>
      <c r="L73" s="80"/>
      <c r="M73" s="98" t="s">
        <v>59</v>
      </c>
      <c r="N73" s="142"/>
      <c r="O73" s="142"/>
      <c r="P73" s="142"/>
      <c r="Q73" s="142"/>
      <c r="R73" s="142"/>
      <c r="S73" s="142"/>
      <c r="T73" s="142"/>
      <c r="U73" s="142"/>
      <c r="V73" s="143"/>
    </row>
    <row r="74" spans="1:23" ht="26.25" customHeight="1" x14ac:dyDescent="0.25">
      <c r="A74" s="120"/>
      <c r="B74" s="116"/>
      <c r="C74" s="93"/>
      <c r="D74" s="30" t="s">
        <v>51</v>
      </c>
      <c r="E74" s="41">
        <v>0</v>
      </c>
      <c r="F74" s="41">
        <v>0</v>
      </c>
      <c r="G74" s="8">
        <v>0</v>
      </c>
      <c r="H74" s="80"/>
      <c r="I74" s="80"/>
      <c r="J74" s="80"/>
      <c r="K74" s="80"/>
      <c r="L74" s="80"/>
      <c r="M74" s="144"/>
      <c r="N74" s="145"/>
      <c r="O74" s="145"/>
      <c r="P74" s="145"/>
      <c r="Q74" s="145"/>
      <c r="R74" s="145"/>
      <c r="S74" s="145"/>
      <c r="T74" s="145"/>
      <c r="U74" s="145"/>
      <c r="V74" s="146"/>
    </row>
    <row r="75" spans="1:23" ht="33.75" customHeight="1" x14ac:dyDescent="0.25">
      <c r="A75" s="120"/>
      <c r="B75" s="116"/>
      <c r="C75" s="93"/>
      <c r="D75" s="30" t="s">
        <v>12</v>
      </c>
      <c r="E75" s="18">
        <v>0</v>
      </c>
      <c r="F75" s="41">
        <v>0</v>
      </c>
      <c r="G75" s="8">
        <v>0</v>
      </c>
      <c r="H75" s="80"/>
      <c r="I75" s="80"/>
      <c r="J75" s="80"/>
      <c r="K75" s="80"/>
      <c r="L75" s="80"/>
      <c r="M75" s="144"/>
      <c r="N75" s="145"/>
      <c r="O75" s="145"/>
      <c r="P75" s="145"/>
      <c r="Q75" s="145"/>
      <c r="R75" s="145"/>
      <c r="S75" s="145"/>
      <c r="T75" s="145"/>
      <c r="U75" s="145"/>
      <c r="V75" s="146"/>
    </row>
    <row r="76" spans="1:23" ht="33.75" customHeight="1" thickBot="1" x14ac:dyDescent="0.3">
      <c r="A76" s="121"/>
      <c r="B76" s="117"/>
      <c r="C76" s="93"/>
      <c r="D76" s="32" t="s">
        <v>11</v>
      </c>
      <c r="E76" s="42">
        <v>3462.2</v>
      </c>
      <c r="F76" s="55">
        <v>789.8</v>
      </c>
      <c r="G76" s="13">
        <f>F76/E76*100</f>
        <v>22.812084801571256</v>
      </c>
      <c r="H76" s="80"/>
      <c r="I76" s="80"/>
      <c r="J76" s="80"/>
      <c r="K76" s="80"/>
      <c r="L76" s="80"/>
      <c r="M76" s="144"/>
      <c r="N76" s="145"/>
      <c r="O76" s="145"/>
      <c r="P76" s="145"/>
      <c r="Q76" s="145"/>
      <c r="R76" s="145"/>
      <c r="S76" s="145"/>
      <c r="T76" s="145"/>
      <c r="U76" s="145"/>
      <c r="V76" s="146"/>
    </row>
    <row r="77" spans="1:23" ht="32.25" customHeight="1" thickBot="1" x14ac:dyDescent="0.3">
      <c r="A77" s="122"/>
      <c r="B77" s="118"/>
      <c r="C77" s="94"/>
      <c r="D77" s="39" t="s">
        <v>6</v>
      </c>
      <c r="E77" s="53">
        <v>0</v>
      </c>
      <c r="F77" s="50">
        <v>0</v>
      </c>
      <c r="G77" s="9">
        <v>0</v>
      </c>
      <c r="H77" s="80"/>
      <c r="I77" s="80"/>
      <c r="J77" s="80"/>
      <c r="K77" s="80"/>
      <c r="L77" s="80"/>
      <c r="M77" s="147"/>
      <c r="N77" s="148"/>
      <c r="O77" s="148"/>
      <c r="P77" s="148"/>
      <c r="Q77" s="148"/>
      <c r="R77" s="148"/>
      <c r="S77" s="148"/>
      <c r="T77" s="148"/>
      <c r="U77" s="148"/>
      <c r="V77" s="149"/>
    </row>
    <row r="78" spans="1:23" ht="30.75" customHeight="1" x14ac:dyDescent="0.25">
      <c r="A78" s="119">
        <v>16</v>
      </c>
      <c r="B78" s="115" t="s">
        <v>43</v>
      </c>
      <c r="C78" s="89" t="s">
        <v>42</v>
      </c>
      <c r="D78" s="33" t="s">
        <v>1</v>
      </c>
      <c r="E78" s="40">
        <f>E79+E80+E81+E82</f>
        <v>61599.1</v>
      </c>
      <c r="F78" s="40">
        <f>F79+F80+F81+F82</f>
        <v>11657.3</v>
      </c>
      <c r="G78" s="11">
        <f>F78/E78*100</f>
        <v>18.924464805492285</v>
      </c>
      <c r="H78" s="80"/>
      <c r="I78" s="80"/>
      <c r="J78" s="80"/>
      <c r="K78" s="80"/>
      <c r="L78" s="80"/>
      <c r="M78" s="98" t="s">
        <v>84</v>
      </c>
      <c r="N78" s="151"/>
      <c r="O78" s="151"/>
      <c r="P78" s="151"/>
      <c r="Q78" s="151"/>
      <c r="R78" s="151"/>
      <c r="S78" s="151"/>
      <c r="T78" s="151"/>
      <c r="U78" s="151"/>
      <c r="V78" s="152"/>
      <c r="W78" s="84"/>
    </row>
    <row r="79" spans="1:23" ht="26.25" customHeight="1" x14ac:dyDescent="0.25">
      <c r="A79" s="120"/>
      <c r="B79" s="116"/>
      <c r="C79" s="93"/>
      <c r="D79" s="30" t="s">
        <v>51</v>
      </c>
      <c r="E79" s="41">
        <v>0</v>
      </c>
      <c r="F79" s="41">
        <v>0</v>
      </c>
      <c r="G79" s="8">
        <v>0</v>
      </c>
      <c r="H79" s="80"/>
      <c r="I79" s="80"/>
      <c r="J79" s="80"/>
      <c r="K79" s="80"/>
      <c r="L79" s="80"/>
      <c r="M79" s="153"/>
      <c r="N79" s="154"/>
      <c r="O79" s="154"/>
      <c r="P79" s="154"/>
      <c r="Q79" s="154"/>
      <c r="R79" s="154"/>
      <c r="S79" s="154"/>
      <c r="T79" s="154"/>
      <c r="U79" s="154"/>
      <c r="V79" s="155"/>
      <c r="W79" s="85"/>
    </row>
    <row r="80" spans="1:23" ht="37.5" customHeight="1" x14ac:dyDescent="0.25">
      <c r="A80" s="120"/>
      <c r="B80" s="116"/>
      <c r="C80" s="93"/>
      <c r="D80" s="30" t="s">
        <v>12</v>
      </c>
      <c r="E80" s="42">
        <v>0</v>
      </c>
      <c r="F80" s="41">
        <v>0</v>
      </c>
      <c r="G80" s="8">
        <v>0</v>
      </c>
      <c r="H80" s="80"/>
      <c r="I80" s="80"/>
      <c r="J80" s="80"/>
      <c r="K80" s="80"/>
      <c r="L80" s="80"/>
      <c r="M80" s="153"/>
      <c r="N80" s="154"/>
      <c r="O80" s="154"/>
      <c r="P80" s="154"/>
      <c r="Q80" s="154"/>
      <c r="R80" s="154"/>
      <c r="S80" s="154"/>
      <c r="T80" s="154"/>
      <c r="U80" s="154"/>
      <c r="V80" s="155"/>
      <c r="W80" s="85"/>
    </row>
    <row r="81" spans="1:23" ht="37.5" customHeight="1" x14ac:dyDescent="0.25">
      <c r="A81" s="121"/>
      <c r="B81" s="117"/>
      <c r="C81" s="93"/>
      <c r="D81" s="31" t="s">
        <v>11</v>
      </c>
      <c r="E81" s="48">
        <v>61599.1</v>
      </c>
      <c r="F81" s="41">
        <v>11657.3</v>
      </c>
      <c r="G81" s="13">
        <f>F81/E81*100</f>
        <v>18.924464805492285</v>
      </c>
      <c r="H81" s="80"/>
      <c r="I81" s="80"/>
      <c r="J81" s="80"/>
      <c r="K81" s="80"/>
      <c r="L81" s="80"/>
      <c r="M81" s="153"/>
      <c r="N81" s="154"/>
      <c r="O81" s="154"/>
      <c r="P81" s="154"/>
      <c r="Q81" s="154"/>
      <c r="R81" s="154"/>
      <c r="S81" s="154"/>
      <c r="T81" s="154"/>
      <c r="U81" s="154"/>
      <c r="V81" s="155"/>
      <c r="W81" s="85"/>
    </row>
    <row r="82" spans="1:23" ht="23.25" customHeight="1" thickBot="1" x14ac:dyDescent="0.3">
      <c r="A82" s="122"/>
      <c r="B82" s="118"/>
      <c r="C82" s="94"/>
      <c r="D82" s="24" t="s">
        <v>53</v>
      </c>
      <c r="E82" s="44">
        <v>0</v>
      </c>
      <c r="F82" s="44">
        <v>0</v>
      </c>
      <c r="G82" s="25">
        <v>0</v>
      </c>
      <c r="H82" s="80"/>
      <c r="I82" s="80"/>
      <c r="J82" s="80"/>
      <c r="K82" s="80"/>
      <c r="L82" s="80"/>
      <c r="M82" s="156"/>
      <c r="N82" s="157"/>
      <c r="O82" s="157"/>
      <c r="P82" s="157"/>
      <c r="Q82" s="157"/>
      <c r="R82" s="157"/>
      <c r="S82" s="157"/>
      <c r="T82" s="157"/>
      <c r="U82" s="157"/>
      <c r="V82" s="158"/>
    </row>
    <row r="83" spans="1:23" ht="32.25" customHeight="1" x14ac:dyDescent="0.25">
      <c r="A83" s="119">
        <v>17</v>
      </c>
      <c r="B83" s="89" t="s">
        <v>58</v>
      </c>
      <c r="C83" s="89" t="s">
        <v>44</v>
      </c>
      <c r="D83" s="33" t="s">
        <v>1</v>
      </c>
      <c r="E83" s="40">
        <f>E84+E85+E86</f>
        <v>313819.40000000002</v>
      </c>
      <c r="F83" s="40">
        <f>F84+F85+F86</f>
        <v>60482.9</v>
      </c>
      <c r="G83" s="11">
        <f>F83/E83*100</f>
        <v>19.273155196906245</v>
      </c>
      <c r="H83" s="80"/>
      <c r="I83" s="80"/>
      <c r="J83" s="80"/>
      <c r="K83" s="80"/>
      <c r="L83" s="80"/>
      <c r="M83" s="150" t="s">
        <v>72</v>
      </c>
      <c r="N83" s="151"/>
      <c r="O83" s="151"/>
      <c r="P83" s="151"/>
      <c r="Q83" s="151"/>
      <c r="R83" s="151"/>
      <c r="S83" s="151"/>
      <c r="T83" s="151"/>
      <c r="U83" s="151"/>
      <c r="V83" s="152"/>
    </row>
    <row r="84" spans="1:23" ht="24" customHeight="1" x14ac:dyDescent="0.25">
      <c r="A84" s="120"/>
      <c r="B84" s="93"/>
      <c r="C84" s="93"/>
      <c r="D84" s="30" t="s">
        <v>51</v>
      </c>
      <c r="E84" s="41">
        <v>2973.4</v>
      </c>
      <c r="F84" s="41">
        <v>743.3</v>
      </c>
      <c r="G84" s="8">
        <v>0</v>
      </c>
      <c r="H84" s="80"/>
      <c r="I84" s="80"/>
      <c r="J84" s="80"/>
      <c r="K84" s="80"/>
      <c r="L84" s="80"/>
      <c r="M84" s="153"/>
      <c r="N84" s="154"/>
      <c r="O84" s="154"/>
      <c r="P84" s="154"/>
      <c r="Q84" s="154"/>
      <c r="R84" s="154"/>
      <c r="S84" s="154"/>
      <c r="T84" s="154"/>
      <c r="U84" s="154"/>
      <c r="V84" s="155"/>
    </row>
    <row r="85" spans="1:23" ht="35.25" customHeight="1" x14ac:dyDescent="0.25">
      <c r="A85" s="120"/>
      <c r="B85" s="93"/>
      <c r="C85" s="93"/>
      <c r="D85" s="30" t="s">
        <v>12</v>
      </c>
      <c r="E85" s="42">
        <v>160572.6</v>
      </c>
      <c r="F85" s="41">
        <v>33460.6</v>
      </c>
      <c r="G85" s="8">
        <f>F85/E85*100</f>
        <v>20.8382999341108</v>
      </c>
      <c r="H85" s="80"/>
      <c r="I85" s="80"/>
      <c r="J85" s="80"/>
      <c r="K85" s="80"/>
      <c r="L85" s="80"/>
      <c r="M85" s="153"/>
      <c r="N85" s="154"/>
      <c r="O85" s="154"/>
      <c r="P85" s="154"/>
      <c r="Q85" s="154"/>
      <c r="R85" s="154"/>
      <c r="S85" s="154"/>
      <c r="T85" s="154"/>
      <c r="U85" s="154"/>
      <c r="V85" s="155"/>
    </row>
    <row r="86" spans="1:23" ht="79.5" customHeight="1" thickBot="1" x14ac:dyDescent="0.3">
      <c r="A86" s="122"/>
      <c r="B86" s="94"/>
      <c r="C86" s="94"/>
      <c r="D86" s="24" t="s">
        <v>11</v>
      </c>
      <c r="E86" s="56">
        <v>150273.4</v>
      </c>
      <c r="F86" s="44">
        <v>26279</v>
      </c>
      <c r="G86" s="25">
        <f>F86/E86*100</f>
        <v>17.487459523774668</v>
      </c>
      <c r="H86" s="80"/>
      <c r="I86" s="80"/>
      <c r="J86" s="80"/>
      <c r="K86" s="80"/>
      <c r="L86" s="80"/>
      <c r="M86" s="156"/>
      <c r="N86" s="157"/>
      <c r="O86" s="157"/>
      <c r="P86" s="157"/>
      <c r="Q86" s="157"/>
      <c r="R86" s="157"/>
      <c r="S86" s="157"/>
      <c r="T86" s="157"/>
      <c r="U86" s="157"/>
      <c r="V86" s="158"/>
    </row>
    <row r="87" spans="1:23" ht="31.5" customHeight="1" x14ac:dyDescent="0.25">
      <c r="A87" s="119">
        <v>18</v>
      </c>
      <c r="B87" s="89" t="s">
        <v>46</v>
      </c>
      <c r="C87" s="89" t="s">
        <v>45</v>
      </c>
      <c r="D87" s="33" t="s">
        <v>1</v>
      </c>
      <c r="E87" s="40">
        <f>E88+E89+E90</f>
        <v>13125.8</v>
      </c>
      <c r="F87" s="40">
        <f>F88+F89+F90</f>
        <v>270</v>
      </c>
      <c r="G87" s="11">
        <f>F87/E87*100</f>
        <v>2.0570174770299716</v>
      </c>
      <c r="H87" s="80"/>
      <c r="I87" s="80"/>
      <c r="J87" s="80"/>
      <c r="K87" s="80"/>
      <c r="L87" s="80"/>
      <c r="M87" s="98" t="s">
        <v>81</v>
      </c>
      <c r="N87" s="142"/>
      <c r="O87" s="142"/>
      <c r="P87" s="142"/>
      <c r="Q87" s="142"/>
      <c r="R87" s="142"/>
      <c r="S87" s="142"/>
      <c r="T87" s="142"/>
      <c r="U87" s="142"/>
      <c r="V87" s="143"/>
    </row>
    <row r="88" spans="1:23" ht="24" customHeight="1" x14ac:dyDescent="0.25">
      <c r="A88" s="120"/>
      <c r="B88" s="93"/>
      <c r="C88" s="93"/>
      <c r="D88" s="30" t="s">
        <v>51</v>
      </c>
      <c r="E88" s="41">
        <v>0</v>
      </c>
      <c r="F88" s="41">
        <v>0</v>
      </c>
      <c r="G88" s="8">
        <v>0</v>
      </c>
      <c r="H88" s="80"/>
      <c r="I88" s="80"/>
      <c r="J88" s="80"/>
      <c r="K88" s="80"/>
      <c r="L88" s="80"/>
      <c r="M88" s="144"/>
      <c r="N88" s="145"/>
      <c r="O88" s="145"/>
      <c r="P88" s="145"/>
      <c r="Q88" s="145"/>
      <c r="R88" s="145"/>
      <c r="S88" s="145"/>
      <c r="T88" s="145"/>
      <c r="U88" s="145"/>
      <c r="V88" s="146"/>
    </row>
    <row r="89" spans="1:23" ht="33.75" customHeight="1" x14ac:dyDescent="0.25">
      <c r="A89" s="120"/>
      <c r="B89" s="93"/>
      <c r="C89" s="93"/>
      <c r="D89" s="30" t="s">
        <v>12</v>
      </c>
      <c r="E89" s="18">
        <v>0</v>
      </c>
      <c r="F89" s="41">
        <v>0</v>
      </c>
      <c r="G89" s="8">
        <v>0</v>
      </c>
      <c r="H89" s="80"/>
      <c r="I89" s="80"/>
      <c r="J89" s="80"/>
      <c r="K89" s="80"/>
      <c r="L89" s="80"/>
      <c r="M89" s="144"/>
      <c r="N89" s="145"/>
      <c r="O89" s="145"/>
      <c r="P89" s="145"/>
      <c r="Q89" s="145"/>
      <c r="R89" s="145"/>
      <c r="S89" s="145"/>
      <c r="T89" s="145"/>
      <c r="U89" s="145"/>
      <c r="V89" s="146"/>
    </row>
    <row r="90" spans="1:23" ht="34.5" customHeight="1" thickBot="1" x14ac:dyDescent="0.3">
      <c r="A90" s="120"/>
      <c r="B90" s="94"/>
      <c r="C90" s="94"/>
      <c r="D90" s="28" t="s">
        <v>11</v>
      </c>
      <c r="E90" s="54">
        <v>13125.8</v>
      </c>
      <c r="F90" s="52">
        <v>270</v>
      </c>
      <c r="G90" s="27">
        <f>F90/E90*100</f>
        <v>2.0570174770299716</v>
      </c>
      <c r="H90" s="80"/>
      <c r="I90" s="80"/>
      <c r="J90" s="80"/>
      <c r="K90" s="80"/>
      <c r="L90" s="80"/>
      <c r="M90" s="147"/>
      <c r="N90" s="148"/>
      <c r="O90" s="148"/>
      <c r="P90" s="148"/>
      <c r="Q90" s="148"/>
      <c r="R90" s="148"/>
      <c r="S90" s="148"/>
      <c r="T90" s="148"/>
      <c r="U90" s="148"/>
      <c r="V90" s="149"/>
    </row>
    <row r="91" spans="1:23" ht="32.25" customHeight="1" x14ac:dyDescent="0.25">
      <c r="A91" s="113">
        <v>19</v>
      </c>
      <c r="B91" s="115" t="s">
        <v>47</v>
      </c>
      <c r="C91" s="89" t="s">
        <v>49</v>
      </c>
      <c r="D91" s="36" t="s">
        <v>1</v>
      </c>
      <c r="E91" s="63">
        <f>E92+E93+E94+E95</f>
        <v>362615.39999999997</v>
      </c>
      <c r="F91" s="40">
        <f>F92+F93+F94+F95</f>
        <v>89816.099999999991</v>
      </c>
      <c r="G91" s="11">
        <f>F91/E91*100</f>
        <v>24.768970098898173</v>
      </c>
      <c r="H91" s="80"/>
      <c r="I91" s="80"/>
      <c r="J91" s="80"/>
      <c r="K91" s="80"/>
      <c r="L91" s="80"/>
      <c r="M91" s="98" t="s">
        <v>63</v>
      </c>
      <c r="N91" s="142"/>
      <c r="O91" s="142"/>
      <c r="P91" s="142"/>
      <c r="Q91" s="142"/>
      <c r="R91" s="142"/>
      <c r="S91" s="142"/>
      <c r="T91" s="142"/>
      <c r="U91" s="142"/>
      <c r="V91" s="143"/>
    </row>
    <row r="92" spans="1:23" ht="33.75" customHeight="1" x14ac:dyDescent="0.25">
      <c r="A92" s="113"/>
      <c r="B92" s="116"/>
      <c r="C92" s="93"/>
      <c r="D92" s="37" t="s">
        <v>51</v>
      </c>
      <c r="E92" s="64">
        <v>0</v>
      </c>
      <c r="F92" s="65">
        <v>0</v>
      </c>
      <c r="G92" s="19">
        <v>0</v>
      </c>
      <c r="H92" s="80"/>
      <c r="I92" s="80"/>
      <c r="J92" s="80"/>
      <c r="K92" s="80"/>
      <c r="L92" s="80"/>
      <c r="M92" s="144"/>
      <c r="N92" s="145"/>
      <c r="O92" s="145"/>
      <c r="P92" s="145"/>
      <c r="Q92" s="145"/>
      <c r="R92" s="145"/>
      <c r="S92" s="145"/>
      <c r="T92" s="145"/>
      <c r="U92" s="145"/>
      <c r="V92" s="146"/>
    </row>
    <row r="93" spans="1:23" ht="37.5" customHeight="1" x14ac:dyDescent="0.25">
      <c r="A93" s="113"/>
      <c r="B93" s="116"/>
      <c r="C93" s="93"/>
      <c r="D93" s="37" t="s">
        <v>12</v>
      </c>
      <c r="E93" s="18">
        <v>11335.8</v>
      </c>
      <c r="F93" s="41">
        <v>2842.9</v>
      </c>
      <c r="G93" s="8">
        <f>F93/E93*100</f>
        <v>25.078953404259074</v>
      </c>
      <c r="H93" s="80"/>
      <c r="I93" s="80"/>
      <c r="J93" s="80"/>
      <c r="K93" s="80"/>
      <c r="L93" s="80"/>
      <c r="M93" s="144"/>
      <c r="N93" s="145"/>
      <c r="O93" s="145"/>
      <c r="P93" s="145"/>
      <c r="Q93" s="145"/>
      <c r="R93" s="145"/>
      <c r="S93" s="145"/>
      <c r="T93" s="145"/>
      <c r="U93" s="145"/>
      <c r="V93" s="146"/>
    </row>
    <row r="94" spans="1:23" ht="32.25" customHeight="1" x14ac:dyDescent="0.25">
      <c r="A94" s="113"/>
      <c r="B94" s="117"/>
      <c r="C94" s="93"/>
      <c r="D94" s="37" t="s">
        <v>11</v>
      </c>
      <c r="E94" s="18">
        <v>351279.6</v>
      </c>
      <c r="F94" s="41">
        <v>86973.2</v>
      </c>
      <c r="G94" s="8">
        <f>F94/E94*100</f>
        <v>24.758966931185302</v>
      </c>
      <c r="H94" s="80"/>
      <c r="I94" s="80"/>
      <c r="J94" s="80"/>
      <c r="K94" s="80"/>
      <c r="L94" s="80"/>
      <c r="M94" s="144"/>
      <c r="N94" s="145"/>
      <c r="O94" s="145"/>
      <c r="P94" s="145"/>
      <c r="Q94" s="145"/>
      <c r="R94" s="145"/>
      <c r="S94" s="145"/>
      <c r="T94" s="145"/>
      <c r="U94" s="145"/>
      <c r="V94" s="146"/>
    </row>
    <row r="95" spans="1:23" ht="25.5" customHeight="1" thickBot="1" x14ac:dyDescent="0.3">
      <c r="A95" s="114"/>
      <c r="B95" s="118"/>
      <c r="C95" s="94"/>
      <c r="D95" s="32" t="s">
        <v>53</v>
      </c>
      <c r="E95" s="66">
        <v>0</v>
      </c>
      <c r="F95" s="67">
        <v>0</v>
      </c>
      <c r="G95" s="17">
        <v>0</v>
      </c>
      <c r="H95" s="80"/>
      <c r="I95" s="80"/>
      <c r="J95" s="80"/>
      <c r="K95" s="80"/>
      <c r="L95" s="80"/>
      <c r="M95" s="147"/>
      <c r="N95" s="148"/>
      <c r="O95" s="148"/>
      <c r="P95" s="148"/>
      <c r="Q95" s="148"/>
      <c r="R95" s="148"/>
      <c r="S95" s="148"/>
      <c r="T95" s="148"/>
      <c r="U95" s="148"/>
      <c r="V95" s="149"/>
    </row>
    <row r="96" spans="1:23" ht="27.75" customHeight="1" x14ac:dyDescent="0.25">
      <c r="A96" s="113">
        <v>20</v>
      </c>
      <c r="B96" s="89" t="s">
        <v>34</v>
      </c>
      <c r="C96" s="89" t="s">
        <v>26</v>
      </c>
      <c r="D96" s="36" t="s">
        <v>1</v>
      </c>
      <c r="E96" s="63">
        <f>E97+E98+E99+E100</f>
        <v>18799.099999999999</v>
      </c>
      <c r="F96" s="40">
        <f>F97+F98+F99+F100</f>
        <v>0</v>
      </c>
      <c r="G96" s="11">
        <f t="shared" ref="G96:G111" si="3">F96/E96*100</f>
        <v>0</v>
      </c>
      <c r="H96" s="80"/>
      <c r="I96" s="80"/>
      <c r="J96" s="80"/>
      <c r="K96" s="80"/>
      <c r="L96" s="80"/>
      <c r="M96" s="98" t="s">
        <v>73</v>
      </c>
      <c r="N96" s="142"/>
      <c r="O96" s="142"/>
      <c r="P96" s="142"/>
      <c r="Q96" s="142"/>
      <c r="R96" s="142"/>
      <c r="S96" s="142"/>
      <c r="T96" s="142"/>
      <c r="U96" s="142"/>
      <c r="V96" s="143"/>
    </row>
    <row r="97" spans="1:23" ht="27.75" customHeight="1" x14ac:dyDescent="0.25">
      <c r="A97" s="113"/>
      <c r="B97" s="93"/>
      <c r="C97" s="93"/>
      <c r="D97" s="37" t="s">
        <v>51</v>
      </c>
      <c r="E97" s="64">
        <v>6587.1</v>
      </c>
      <c r="F97" s="65">
        <v>0</v>
      </c>
      <c r="G97" s="19">
        <f t="shared" si="3"/>
        <v>0</v>
      </c>
      <c r="H97" s="80"/>
      <c r="I97" s="80"/>
      <c r="J97" s="80"/>
      <c r="K97" s="80"/>
      <c r="L97" s="80"/>
      <c r="M97" s="144"/>
      <c r="N97" s="145"/>
      <c r="O97" s="145"/>
      <c r="P97" s="145"/>
      <c r="Q97" s="145"/>
      <c r="R97" s="145"/>
      <c r="S97" s="145"/>
      <c r="T97" s="145"/>
      <c r="U97" s="145"/>
      <c r="V97" s="146"/>
      <c r="W97" t="s">
        <v>61</v>
      </c>
    </row>
    <row r="98" spans="1:23" ht="33" customHeight="1" x14ac:dyDescent="0.25">
      <c r="A98" s="113"/>
      <c r="B98" s="93"/>
      <c r="C98" s="93"/>
      <c r="D98" s="37" t="s">
        <v>12</v>
      </c>
      <c r="E98" s="18">
        <v>10302.9</v>
      </c>
      <c r="F98" s="41">
        <v>0</v>
      </c>
      <c r="G98" s="8">
        <f t="shared" si="3"/>
        <v>0</v>
      </c>
      <c r="H98" s="80"/>
      <c r="I98" s="80"/>
      <c r="J98" s="80"/>
      <c r="K98" s="80"/>
      <c r="L98" s="80"/>
      <c r="M98" s="144"/>
      <c r="N98" s="145"/>
      <c r="O98" s="145"/>
      <c r="P98" s="145"/>
      <c r="Q98" s="145"/>
      <c r="R98" s="145"/>
      <c r="S98" s="145"/>
      <c r="T98" s="145"/>
      <c r="U98" s="145"/>
      <c r="V98" s="146"/>
    </row>
    <row r="99" spans="1:23" ht="30" customHeight="1" x14ac:dyDescent="0.25">
      <c r="A99" s="113"/>
      <c r="B99" s="93"/>
      <c r="C99" s="93"/>
      <c r="D99" s="37" t="s">
        <v>11</v>
      </c>
      <c r="E99" s="18">
        <v>0</v>
      </c>
      <c r="F99" s="41">
        <v>0</v>
      </c>
      <c r="G99" s="8">
        <v>0</v>
      </c>
      <c r="H99" s="80"/>
      <c r="I99" s="80"/>
      <c r="J99" s="80"/>
      <c r="K99" s="80"/>
      <c r="L99" s="80"/>
      <c r="M99" s="144"/>
      <c r="N99" s="145"/>
      <c r="O99" s="145"/>
      <c r="P99" s="145"/>
      <c r="Q99" s="145"/>
      <c r="R99" s="145"/>
      <c r="S99" s="145"/>
      <c r="T99" s="145"/>
      <c r="U99" s="145"/>
      <c r="V99" s="146"/>
    </row>
    <row r="100" spans="1:23" ht="27" customHeight="1" thickBot="1" x14ac:dyDescent="0.3">
      <c r="A100" s="113"/>
      <c r="B100" s="94"/>
      <c r="C100" s="94"/>
      <c r="D100" s="32" t="s">
        <v>53</v>
      </c>
      <c r="E100" s="66">
        <v>1909.1</v>
      </c>
      <c r="F100" s="67">
        <v>0</v>
      </c>
      <c r="G100" s="17">
        <f>F100/E100*100</f>
        <v>0</v>
      </c>
      <c r="H100" s="80"/>
      <c r="I100" s="80"/>
      <c r="J100" s="80"/>
      <c r="K100" s="80"/>
      <c r="L100" s="80"/>
      <c r="M100" s="147"/>
      <c r="N100" s="148"/>
      <c r="O100" s="148"/>
      <c r="P100" s="148"/>
      <c r="Q100" s="148"/>
      <c r="R100" s="148"/>
      <c r="S100" s="148"/>
      <c r="T100" s="148"/>
      <c r="U100" s="148"/>
      <c r="V100" s="149"/>
    </row>
    <row r="101" spans="1:23" ht="34.5" customHeight="1" x14ac:dyDescent="0.25">
      <c r="A101" s="86">
        <v>21</v>
      </c>
      <c r="B101" s="123" t="s">
        <v>56</v>
      </c>
      <c r="C101" s="89" t="s">
        <v>57</v>
      </c>
      <c r="D101" s="36" t="s">
        <v>1</v>
      </c>
      <c r="E101" s="76">
        <f>E102+E103+E104+E105</f>
        <v>26304</v>
      </c>
      <c r="F101" s="77">
        <f>F102+F103+F104+F105</f>
        <v>3852.2</v>
      </c>
      <c r="G101" s="72">
        <f>F101/E101*100</f>
        <v>14.644920924574208</v>
      </c>
      <c r="H101" s="80"/>
      <c r="I101" s="80"/>
      <c r="J101" s="80"/>
      <c r="K101" s="80"/>
      <c r="L101" s="80"/>
      <c r="M101" s="98" t="s">
        <v>60</v>
      </c>
      <c r="N101" s="99"/>
      <c r="O101" s="99"/>
      <c r="P101" s="99"/>
      <c r="Q101" s="99"/>
      <c r="R101" s="99"/>
      <c r="S101" s="99"/>
      <c r="T101" s="99"/>
      <c r="U101" s="99"/>
      <c r="V101" s="100"/>
    </row>
    <row r="102" spans="1:23" ht="29.25" customHeight="1" x14ac:dyDescent="0.25">
      <c r="A102" s="87"/>
      <c r="B102" s="124"/>
      <c r="C102" s="90"/>
      <c r="D102" s="37" t="s">
        <v>51</v>
      </c>
      <c r="E102" s="18">
        <v>0</v>
      </c>
      <c r="F102" s="41">
        <v>0</v>
      </c>
      <c r="G102" s="8">
        <v>0</v>
      </c>
      <c r="H102" s="80"/>
      <c r="I102" s="80"/>
      <c r="J102" s="80"/>
      <c r="K102" s="80"/>
      <c r="L102" s="80"/>
      <c r="M102" s="101"/>
      <c r="N102" s="102"/>
      <c r="O102" s="102"/>
      <c r="P102" s="102"/>
      <c r="Q102" s="102"/>
      <c r="R102" s="102"/>
      <c r="S102" s="102"/>
      <c r="T102" s="102"/>
      <c r="U102" s="102"/>
      <c r="V102" s="103"/>
    </row>
    <row r="103" spans="1:23" ht="34.5" customHeight="1" x14ac:dyDescent="0.25">
      <c r="A103" s="87"/>
      <c r="B103" s="124"/>
      <c r="C103" s="90"/>
      <c r="D103" s="37" t="s">
        <v>12</v>
      </c>
      <c r="E103" s="18">
        <v>0</v>
      </c>
      <c r="F103" s="41">
        <v>0</v>
      </c>
      <c r="G103" s="8" t="e">
        <f t="shared" ref="G103:G105" si="4">F103/E103*100</f>
        <v>#DIV/0!</v>
      </c>
      <c r="H103" s="80"/>
      <c r="I103" s="80"/>
      <c r="J103" s="80"/>
      <c r="K103" s="80"/>
      <c r="L103" s="80"/>
      <c r="M103" s="101"/>
      <c r="N103" s="102"/>
      <c r="O103" s="102"/>
      <c r="P103" s="102"/>
      <c r="Q103" s="102"/>
      <c r="R103" s="102"/>
      <c r="S103" s="102"/>
      <c r="T103" s="102"/>
      <c r="U103" s="102"/>
      <c r="V103" s="103"/>
    </row>
    <row r="104" spans="1:23" ht="34.5" customHeight="1" x14ac:dyDescent="0.25">
      <c r="A104" s="87"/>
      <c r="B104" s="124"/>
      <c r="C104" s="90"/>
      <c r="D104" s="37" t="s">
        <v>11</v>
      </c>
      <c r="E104" s="18">
        <v>23857.1</v>
      </c>
      <c r="F104" s="41">
        <v>3740.5</v>
      </c>
      <c r="G104" s="8">
        <f t="shared" si="4"/>
        <v>15.678770680426373</v>
      </c>
      <c r="H104" s="80"/>
      <c r="I104" s="80"/>
      <c r="J104" s="80"/>
      <c r="K104" s="80"/>
      <c r="L104" s="80"/>
      <c r="M104" s="101"/>
      <c r="N104" s="102"/>
      <c r="O104" s="102"/>
      <c r="P104" s="102"/>
      <c r="Q104" s="102"/>
      <c r="R104" s="102"/>
      <c r="S104" s="102"/>
      <c r="T104" s="102"/>
      <c r="U104" s="102"/>
      <c r="V104" s="103"/>
    </row>
    <row r="105" spans="1:23" ht="34.5" customHeight="1" thickBot="1" x14ac:dyDescent="0.3">
      <c r="A105" s="88"/>
      <c r="B105" s="124"/>
      <c r="C105" s="91"/>
      <c r="D105" s="32" t="s">
        <v>6</v>
      </c>
      <c r="E105" s="53">
        <v>2446.9</v>
      </c>
      <c r="F105" s="50">
        <v>111.7</v>
      </c>
      <c r="G105" s="9">
        <f t="shared" si="4"/>
        <v>4.5649597449834483</v>
      </c>
      <c r="H105" s="80"/>
      <c r="I105" s="80"/>
      <c r="J105" s="80"/>
      <c r="K105" s="80"/>
      <c r="L105" s="80"/>
      <c r="M105" s="104"/>
      <c r="N105" s="105"/>
      <c r="O105" s="105"/>
      <c r="P105" s="105"/>
      <c r="Q105" s="105"/>
      <c r="R105" s="105"/>
      <c r="S105" s="105"/>
      <c r="T105" s="105"/>
      <c r="U105" s="105"/>
      <c r="V105" s="106"/>
    </row>
    <row r="106" spans="1:23" ht="37.5" x14ac:dyDescent="0.25">
      <c r="A106" s="108" t="s">
        <v>10</v>
      </c>
      <c r="B106" s="109"/>
      <c r="C106" s="128"/>
      <c r="D106" s="4" t="s">
        <v>9</v>
      </c>
      <c r="E106" s="74">
        <f>E107+E108+E109+E110+E111</f>
        <v>4867257.2</v>
      </c>
      <c r="F106" s="75">
        <f>F107+F108+F109+F110+F111</f>
        <v>855874.5</v>
      </c>
      <c r="G106" s="75">
        <f t="shared" si="3"/>
        <v>17.58432860297582</v>
      </c>
      <c r="M106" s="159"/>
      <c r="N106" s="160"/>
      <c r="O106" s="160"/>
      <c r="P106" s="160"/>
      <c r="Q106" s="160"/>
      <c r="R106" s="160"/>
      <c r="S106" s="160"/>
      <c r="T106" s="160"/>
      <c r="U106" s="160"/>
      <c r="V106" s="161"/>
    </row>
    <row r="107" spans="1:23" ht="37.5" x14ac:dyDescent="0.25">
      <c r="A107" s="108"/>
      <c r="B107" s="110"/>
      <c r="C107" s="129"/>
      <c r="D107" s="5" t="s">
        <v>2</v>
      </c>
      <c r="E107" s="68">
        <f>E6+E11+E16+E21+E26+E30+E35+E40+E45+E50+E55+E60+E65+E70+E74+E79+E84+E88+E92+E97</f>
        <v>70625.2</v>
      </c>
      <c r="F107" s="69">
        <f>F6+F11+F16+F21+F26+F30+F35+F40+F45+F50+F55+F60+F65+F70+F74+F79+F84+F88+F92+F97+F102</f>
        <v>12715.9</v>
      </c>
      <c r="G107" s="69">
        <f t="shared" si="3"/>
        <v>18.004763172352078</v>
      </c>
      <c r="M107" s="162"/>
      <c r="N107" s="163"/>
      <c r="O107" s="163"/>
      <c r="P107" s="163"/>
      <c r="Q107" s="163"/>
      <c r="R107" s="163"/>
      <c r="S107" s="163"/>
      <c r="T107" s="163"/>
      <c r="U107" s="163"/>
      <c r="V107" s="164"/>
    </row>
    <row r="108" spans="1:23" ht="56.25" x14ac:dyDescent="0.25">
      <c r="A108" s="108"/>
      <c r="B108" s="110"/>
      <c r="C108" s="129"/>
      <c r="D108" s="5" t="s">
        <v>3</v>
      </c>
      <c r="E108" s="68">
        <f>E7+E12+E17+E22+E27+E31+E36+E41+E46+E51+E56+E61+E66+E71+E75+E80+E85+E89+E93+E98+E103</f>
        <v>3140790.8</v>
      </c>
      <c r="F108" s="69">
        <f>F7+F12+F17+F22+F27+F31+F36+F41+F46+F51+F56+F61+F66+F71+F75+F80+F85+F89+F93+F98+F103</f>
        <v>554412.4</v>
      </c>
      <c r="G108" s="69">
        <f t="shared" si="3"/>
        <v>17.652000254203497</v>
      </c>
      <c r="M108" s="162"/>
      <c r="N108" s="163"/>
      <c r="O108" s="163"/>
      <c r="P108" s="163"/>
      <c r="Q108" s="163"/>
      <c r="R108" s="163"/>
      <c r="S108" s="163"/>
      <c r="T108" s="163"/>
      <c r="U108" s="163"/>
      <c r="V108" s="164"/>
    </row>
    <row r="109" spans="1:23" ht="56.25" x14ac:dyDescent="0.25">
      <c r="A109" s="108"/>
      <c r="B109" s="110"/>
      <c r="C109" s="129"/>
      <c r="D109" s="5" t="s">
        <v>4</v>
      </c>
      <c r="E109" s="68">
        <f>E8+E13+E18+E23+E28+E32+E37+E42+E47+E52+E57+E62+E67+E72+E76+E81+E86+E90+E94+E99+E104</f>
        <v>1651360.5000000005</v>
      </c>
      <c r="F109" s="69">
        <f>F8+F13+F18+F23+F28+F32+F37+F42+F47+F52+F57+F62+F67+F72+F76+F81+F86+F90+F94+F99+F104</f>
        <v>288632.99999999994</v>
      </c>
      <c r="G109" s="69">
        <f t="shared" si="3"/>
        <v>17.478497275428342</v>
      </c>
      <c r="M109" s="162"/>
      <c r="N109" s="163"/>
      <c r="O109" s="163"/>
      <c r="P109" s="163"/>
      <c r="Q109" s="163"/>
      <c r="R109" s="163"/>
      <c r="S109" s="163"/>
      <c r="T109" s="163"/>
      <c r="U109" s="163"/>
      <c r="V109" s="164"/>
    </row>
    <row r="110" spans="1:23" ht="37.5" x14ac:dyDescent="0.25">
      <c r="A110" s="108"/>
      <c r="B110" s="110"/>
      <c r="C110" s="129"/>
      <c r="D110" s="6" t="s">
        <v>5</v>
      </c>
      <c r="E110" s="68">
        <f>E9+E14+E19+E33+E38+E43+E48+E53+E58+E63+E68+E82+E95+E100</f>
        <v>2033.8</v>
      </c>
      <c r="F110" s="69">
        <f>F9+F14+F19+F33+F38+F43+F48+F53+F58+F63+F68+F82+F95+F100</f>
        <v>1.5</v>
      </c>
      <c r="G110" s="69">
        <f t="shared" si="3"/>
        <v>7.3753564755629858E-2</v>
      </c>
      <c r="M110" s="162"/>
      <c r="N110" s="163"/>
      <c r="O110" s="163"/>
      <c r="P110" s="163"/>
      <c r="Q110" s="163"/>
      <c r="R110" s="163"/>
      <c r="S110" s="163"/>
      <c r="T110" s="163"/>
      <c r="U110" s="163"/>
      <c r="V110" s="164"/>
    </row>
    <row r="111" spans="1:23" ht="38.25" thickBot="1" x14ac:dyDescent="0.3">
      <c r="A111" s="111"/>
      <c r="B111" s="112"/>
      <c r="C111" s="130"/>
      <c r="D111" s="7" t="s">
        <v>8</v>
      </c>
      <c r="E111" s="70">
        <f>E24+E77+E105</f>
        <v>2446.9</v>
      </c>
      <c r="F111" s="71">
        <f>F24+F77+F105</f>
        <v>111.7</v>
      </c>
      <c r="G111" s="71">
        <f t="shared" si="3"/>
        <v>4.5649597449834483</v>
      </c>
      <c r="M111" s="165"/>
      <c r="N111" s="166"/>
      <c r="O111" s="166"/>
      <c r="P111" s="166"/>
      <c r="Q111" s="166"/>
      <c r="R111" s="166"/>
      <c r="S111" s="166"/>
      <c r="T111" s="166"/>
      <c r="U111" s="166"/>
      <c r="V111" s="167"/>
    </row>
  </sheetData>
  <mergeCells count="96">
    <mergeCell ref="M106:V111"/>
    <mergeCell ref="M96:V100"/>
    <mergeCell ref="M3:V4"/>
    <mergeCell ref="M5:V9"/>
    <mergeCell ref="M10:V14"/>
    <mergeCell ref="M15:V19"/>
    <mergeCell ref="M20:V24"/>
    <mergeCell ref="M25:V28"/>
    <mergeCell ref="M29:V33"/>
    <mergeCell ref="M34:V38"/>
    <mergeCell ref="M39:V43"/>
    <mergeCell ref="M44:V48"/>
    <mergeCell ref="M87:V90"/>
    <mergeCell ref="M91:V95"/>
    <mergeCell ref="M78:V82"/>
    <mergeCell ref="M83:V86"/>
    <mergeCell ref="M69:V72"/>
    <mergeCell ref="M73:V77"/>
    <mergeCell ref="M59:V63"/>
    <mergeCell ref="M64:V68"/>
    <mergeCell ref="M49:V53"/>
    <mergeCell ref="M54:V58"/>
    <mergeCell ref="A87:A90"/>
    <mergeCell ref="B87:B90"/>
    <mergeCell ref="B49:B53"/>
    <mergeCell ref="B54:B58"/>
    <mergeCell ref="A54:A58"/>
    <mergeCell ref="A59:A63"/>
    <mergeCell ref="B59:B63"/>
    <mergeCell ref="A64:A68"/>
    <mergeCell ref="B64:B68"/>
    <mergeCell ref="A69:A72"/>
    <mergeCell ref="B69:B72"/>
    <mergeCell ref="A73:A77"/>
    <mergeCell ref="A83:A86"/>
    <mergeCell ref="B83:B86"/>
    <mergeCell ref="C106:C111"/>
    <mergeCell ref="C3:C4"/>
    <mergeCell ref="C10:C14"/>
    <mergeCell ref="A15:A19"/>
    <mergeCell ref="B15:B19"/>
    <mergeCell ref="A3:A4"/>
    <mergeCell ref="A20:A24"/>
    <mergeCell ref="B20:B24"/>
    <mergeCell ref="A39:A43"/>
    <mergeCell ref="B39:B43"/>
    <mergeCell ref="A44:A48"/>
    <mergeCell ref="B44:B48"/>
    <mergeCell ref="A49:A53"/>
    <mergeCell ref="A25:A28"/>
    <mergeCell ref="B25:B28"/>
    <mergeCell ref="A29:A33"/>
    <mergeCell ref="A34:A38"/>
    <mergeCell ref="B34:B38"/>
    <mergeCell ref="A10:A14"/>
    <mergeCell ref="B10:B14"/>
    <mergeCell ref="A5:A9"/>
    <mergeCell ref="B5:B9"/>
    <mergeCell ref="B101:B105"/>
    <mergeCell ref="D3:D4"/>
    <mergeCell ref="B3:B4"/>
    <mergeCell ref="E3:E4"/>
    <mergeCell ref="B29:B33"/>
    <mergeCell ref="C34:C38"/>
    <mergeCell ref="M101:V105"/>
    <mergeCell ref="C39:C43"/>
    <mergeCell ref="F3:G3"/>
    <mergeCell ref="A106:B111"/>
    <mergeCell ref="C69:C72"/>
    <mergeCell ref="C73:C77"/>
    <mergeCell ref="C78:C82"/>
    <mergeCell ref="C87:C90"/>
    <mergeCell ref="C83:C86"/>
    <mergeCell ref="A96:A100"/>
    <mergeCell ref="B96:B100"/>
    <mergeCell ref="A91:A95"/>
    <mergeCell ref="B91:B95"/>
    <mergeCell ref="B73:B77"/>
    <mergeCell ref="A78:A82"/>
    <mergeCell ref="B78:B82"/>
    <mergeCell ref="W78:W81"/>
    <mergeCell ref="A101:A105"/>
    <mergeCell ref="C101:C105"/>
    <mergeCell ref="A2:V2"/>
    <mergeCell ref="C91:C95"/>
    <mergeCell ref="C96:C100"/>
    <mergeCell ref="C25:C28"/>
    <mergeCell ref="C5:C9"/>
    <mergeCell ref="C44:C48"/>
    <mergeCell ref="C49:C53"/>
    <mergeCell ref="C54:C58"/>
    <mergeCell ref="C59:C63"/>
    <mergeCell ref="C64:C68"/>
    <mergeCell ref="C15:C19"/>
    <mergeCell ref="C20:C24"/>
    <mergeCell ref="C29:C33"/>
  </mergeCells>
  <phoneticPr fontId="0" type="noConversion"/>
  <printOptions horizontalCentered="1"/>
  <pageMargins left="0.19685039370078741" right="0.19685039370078741" top="0.19685039370078741" bottom="0.19685039370078741" header="0.19685039370078741" footer="0.11811023622047245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</dc:creator>
  <cp:lastModifiedBy>Безряднова Татьяна Георшиевн</cp:lastModifiedBy>
  <cp:lastPrinted>2023-05-23T09:38:31Z</cp:lastPrinted>
  <dcterms:created xsi:type="dcterms:W3CDTF">2014-04-24T11:18:08Z</dcterms:created>
  <dcterms:modified xsi:type="dcterms:W3CDTF">2023-05-23T09:38:57Z</dcterms:modified>
</cp:coreProperties>
</file>