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5360" windowHeight="8268"/>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2" i="1" l="1"/>
  <c r="E102" i="1"/>
  <c r="E120" i="1" l="1"/>
  <c r="E117" i="1"/>
  <c r="E45" i="1"/>
  <c r="F6" i="1" l="1"/>
  <c r="E6" i="1"/>
  <c r="F110" i="1" l="1"/>
  <c r="E110" i="1"/>
  <c r="F35" i="1"/>
  <c r="F26" i="1" l="1"/>
  <c r="E105" i="1"/>
  <c r="F16" i="1" l="1"/>
  <c r="E16" i="1"/>
  <c r="F94" i="1" l="1"/>
  <c r="F66" i="1"/>
  <c r="F105" i="1" l="1"/>
  <c r="F99" i="1"/>
  <c r="E99" i="1"/>
  <c r="E94" i="1"/>
  <c r="F85" i="1"/>
  <c r="E85" i="1"/>
  <c r="F90" i="1"/>
  <c r="E90" i="1"/>
  <c r="F80" i="1"/>
  <c r="E80" i="1"/>
  <c r="F75" i="1"/>
  <c r="E75" i="1"/>
  <c r="F71" i="1"/>
  <c r="E71" i="1"/>
  <c r="E66" i="1"/>
  <c r="F61" i="1"/>
  <c r="E61" i="1"/>
  <c r="F56" i="1"/>
  <c r="E56" i="1"/>
  <c r="F51" i="1"/>
  <c r="E51" i="1"/>
  <c r="F45" i="1"/>
  <c r="F40" i="1"/>
  <c r="E40" i="1"/>
  <c r="F30" i="1"/>
  <c r="E30" i="1"/>
  <c r="E35" i="1"/>
  <c r="E26" i="1"/>
  <c r="F21" i="1"/>
  <c r="E21" i="1"/>
  <c r="F11" i="1" l="1"/>
  <c r="E11" i="1"/>
  <c r="F121" i="1" l="1"/>
  <c r="E121" i="1"/>
  <c r="F120" i="1"/>
  <c r="F119" i="1"/>
  <c r="E119" i="1"/>
  <c r="F118" i="1"/>
  <c r="E118" i="1"/>
  <c r="F117" i="1"/>
  <c r="G120" i="1" l="1"/>
  <c r="G121" i="1"/>
  <c r="F116" i="1"/>
  <c r="G117" i="1"/>
  <c r="E116" i="1"/>
  <c r="G119" i="1"/>
  <c r="G118" i="1"/>
  <c r="G44" i="1"/>
  <c r="G42" i="1"/>
  <c r="G116" i="1" l="1"/>
  <c r="G19" i="1"/>
  <c r="G17" i="1"/>
  <c r="G56" i="1" l="1"/>
  <c r="G40" i="1"/>
  <c r="G43" i="1"/>
  <c r="G41" i="1"/>
  <c r="G86" i="1" l="1"/>
  <c r="G110" i="1" l="1"/>
  <c r="G11" i="1" l="1"/>
  <c r="G58" i="1" l="1"/>
  <c r="G9" i="1" l="1"/>
  <c r="G48" i="1" l="1"/>
  <c r="G47" i="1"/>
  <c r="G108" i="1"/>
  <c r="G28" i="1" l="1"/>
  <c r="G29" i="1"/>
  <c r="G14" i="1" l="1"/>
  <c r="G13" i="1"/>
  <c r="G71" i="1" l="1"/>
  <c r="G115" i="1" l="1"/>
  <c r="G113" i="1"/>
  <c r="G107" i="1"/>
  <c r="G106" i="1"/>
  <c r="G105" i="1"/>
  <c r="G102" i="1"/>
  <c r="G99" i="1"/>
  <c r="G97" i="1"/>
  <c r="G96" i="1"/>
  <c r="G94" i="1"/>
  <c r="G93" i="1"/>
  <c r="G90" i="1"/>
  <c r="G88" i="1"/>
  <c r="G87" i="1"/>
  <c r="G85" i="1"/>
  <c r="G84" i="1"/>
  <c r="G83" i="1"/>
  <c r="G82" i="1"/>
  <c r="G80" i="1"/>
  <c r="G78" i="1"/>
  <c r="G75" i="1"/>
  <c r="G74" i="1"/>
  <c r="G69" i="1"/>
  <c r="G68" i="1"/>
  <c r="G66" i="1"/>
  <c r="G64" i="1"/>
  <c r="G61" i="1"/>
  <c r="G60" i="1"/>
  <c r="G59" i="1"/>
  <c r="G57" i="1"/>
  <c r="G54" i="1"/>
  <c r="G51" i="1"/>
  <c r="G45" i="1"/>
  <c r="G38" i="1"/>
  <c r="G37" i="1"/>
  <c r="G35" i="1"/>
  <c r="G32" i="1"/>
  <c r="G30" i="1"/>
  <c r="G26" i="1"/>
  <c r="G24" i="1"/>
  <c r="G23" i="1"/>
  <c r="G21" i="1"/>
  <c r="G20" i="1"/>
  <c r="G18" i="1"/>
  <c r="G16" i="1"/>
  <c r="G8" i="1"/>
  <c r="G7" i="1"/>
  <c r="G6" i="1"/>
</calcChain>
</file>

<file path=xl/sharedStrings.xml><?xml version="1.0" encoding="utf-8"?>
<sst xmlns="http://schemas.openxmlformats.org/spreadsheetml/2006/main" count="192" uniqueCount="79">
  <si>
    <t xml:space="preserve">№                           </t>
  </si>
  <si>
    <t xml:space="preserve">Муниципальная программа
Березовского района
</t>
  </si>
  <si>
    <t>Ответственный исполнитель муниципальной программы</t>
  </si>
  <si>
    <t>Источники финансирования</t>
  </si>
  <si>
    <t>тыс. руб.</t>
  </si>
  <si>
    <t>%</t>
  </si>
  <si>
    <t xml:space="preserve">«Развитие образования в Березовском районе» 
</t>
  </si>
  <si>
    <t>Комитет образования</t>
  </si>
  <si>
    <t>Всего по программе</t>
  </si>
  <si>
    <t>Федеральный бюджет</t>
  </si>
  <si>
    <t>Бюджет автономного округа</t>
  </si>
  <si>
    <t>Бюджет Березовского района</t>
  </si>
  <si>
    <t>Бюджет поселений</t>
  </si>
  <si>
    <t xml:space="preserve">«Социальная поддержка жителей Березовского района» 
</t>
  </si>
  <si>
    <t>Комитет спорта и социальной политики</t>
  </si>
  <si>
    <t xml:space="preserve">«Культурное пространство Березовского района» 
</t>
  </si>
  <si>
    <t>Комитет культуры</t>
  </si>
  <si>
    <t xml:space="preserve">«Развитие физической культуры и спорта в Березовском районе» 
</t>
  </si>
  <si>
    <t>Внебюджетные источники</t>
  </si>
  <si>
    <t xml:space="preserve">«Поддержка занятости населения в Березовском районе» 
</t>
  </si>
  <si>
    <t xml:space="preserve">«Развитие агропромышленного комплекса Березовского района» 
</t>
  </si>
  <si>
    <t>Отдел по вопросам малочисленных народов Севера, природопользованию, сельскому хозяйству и экологии</t>
  </si>
  <si>
    <t>Бюджет  поселений</t>
  </si>
  <si>
    <t xml:space="preserve">«Устойчивое развитие коренных малочисленных народов Севера в Березовском районе» 
</t>
  </si>
  <si>
    <t xml:space="preserve">«Развитие жилищной сферы в Березовском районе» 
</t>
  </si>
  <si>
    <t>Отдел жилищных программ</t>
  </si>
  <si>
    <t xml:space="preserve">«Жилищно-коммунальный комплекс в Березовском районе» 
</t>
  </si>
  <si>
    <t>Управление по жилищно-коммунальному хозяйству</t>
  </si>
  <si>
    <t xml:space="preserve">«Реализация государственной национальной политики и профилактика экстремизма в Березовском районе» 
</t>
  </si>
  <si>
    <t>Отдел по организации деятельности комиссий</t>
  </si>
  <si>
    <t xml:space="preserve">«Профилактика правонарушений и обеспечение отдельных прав граждан в Березовском районе» 
</t>
  </si>
  <si>
    <t xml:space="preserve">«Безопасность жизнедеятельности на территории Березовского района» 
</t>
  </si>
  <si>
    <t>Муниципальное казенное учреждение «Управление гражданской защиты населения Березовского района»</t>
  </si>
  <si>
    <t xml:space="preserve">«Экологическая безопасность в Березовском районе» 
</t>
  </si>
  <si>
    <t xml:space="preserve">«Развитие экономического потенциала Березовского района» 
</t>
  </si>
  <si>
    <t>Комитет по экономической политике</t>
  </si>
  <si>
    <t xml:space="preserve">«Цифровое развитие Березовского района» 
</t>
  </si>
  <si>
    <t>Отдел информатизации, защиты информации и связи</t>
  </si>
  <si>
    <t xml:space="preserve">«Современная транспортая система Березовского района» 
</t>
  </si>
  <si>
    <t>Отдел транспорта</t>
  </si>
  <si>
    <t>«Создание условий для эффективного управления муниципальными финансами в Березовском районе»</t>
  </si>
  <si>
    <t>Комитет по финансам</t>
  </si>
  <si>
    <t xml:space="preserve">«Управление муниципальным имуществом в Березовском районе» 
</t>
  </si>
  <si>
    <t>Комитет по земельным ресурсам и управлению муниципальным имуществом</t>
  </si>
  <si>
    <t xml:space="preserve">«Совершенствование муниципального управления в Березовском районе» 
</t>
  </si>
  <si>
    <t>Отдел по бухгалтерскому учету и отчетности</t>
  </si>
  <si>
    <t>«Молодежная политика Березовского района»</t>
  </si>
  <si>
    <t>Отдел молодежной политики</t>
  </si>
  <si>
    <t xml:space="preserve">«Формирование современной городской среды в Березовском районе» 
</t>
  </si>
  <si>
    <t>«Развитие гражданского общества в Березовском районе»</t>
  </si>
  <si>
    <t>Информационно-аналитический отдел</t>
  </si>
  <si>
    <t>Итого по программам</t>
  </si>
  <si>
    <t>Всего по программам</t>
  </si>
  <si>
    <t xml:space="preserve">Информация по итогам реализации муниципальных программ Березовского района за 1 квартал 2026 года
</t>
  </si>
  <si>
    <t>Результаты реализации программы за январь-март 2026 года</t>
  </si>
  <si>
    <t>Объем финансирования на 2026 год                   (Уточненный план)            тыс. рублей</t>
  </si>
  <si>
    <t xml:space="preserve">Проведена межмуниципальная выставка-ярмарка "Ярмарка Березовского уезда"                                                                                                                                                                                                                                                                     </t>
  </si>
  <si>
    <t>Исполнение на 31.03.2026</t>
  </si>
  <si>
    <t xml:space="preserve">Предоставлено 19 субсидий на:                                                                                                        1. Компенсацию на приобретение материально – технических средств 13 гражданам из числа коренных малочисленных народов Севера, в том числе: 
д. Анеево - 1, п. Сосьва - 6, пгт. Березово - 3, с. Теги - 3.
Приобретено: сетематериалы - 2, сани-волокуши - 2, охотничье оружие/боеприпасы - 3, лодочный мотор - 4, моторная лодка - 1, радиостанция - 1.
2. Предоставление единовременной финансовой помощи молодым специалистам из числа коренных малочисленных народов Севера, работающим в местах традиционного проживания и традиционной хозяйственной деятельности, на обустройство быта: с. Теги - 1, п. Сосьва - 2, с. Ломбовож - 1, пгт. Березово - 2.
</t>
  </si>
  <si>
    <t>Освоение финансовых средств планируется во 2, 3 и 4 кварталах.</t>
  </si>
  <si>
    <t xml:space="preserve">Заключен муниципальный контракт на оказание услуг по обращению с животными на территории Березовского района. Срок действия контракта до 01.12.2026. Оплата будет производиться по итогам приема оказанных услуг. По состоянию на 01.04.2026 на территории Березовского района отловлено 9 голов животных без владельцев, животные транспортированы в приют г. Нижневартовска.                                                     </t>
  </si>
  <si>
    <t>Реализованы мероприятия, направленые на решение вопросов по обеспечению выполнения полномочий и функций администрации Березовского района, Думы Березовского района, Контрольно-счетной палаты и подведомственных учреждений (МКУ «Хозяйственно-эксплуатационная служба администрации Березовского района», МКУ «Центр бухгалтерского обслуживания»), МКУ «Управления капитального строительства и ремонта Березовского района».</t>
  </si>
  <si>
    <t>Освоение финансовых средств запланировано в 3 квартале.</t>
  </si>
  <si>
    <t xml:space="preserve"> Реализуются мероприятия, направленные на обеспечение текущих расходов деятельности  МАУ  "Березовский медиацентр" (оплата труда сотрудников, обязательные налоговые и неналоговые платежи в бюджеты всех уровней, оплата коммунальных услуг, услуг связи). Приобретена оргтехника и комплектующие. </t>
  </si>
  <si>
    <t xml:space="preserve">Заключены договора на: поставку газа в жилые помещения; энергоснабжения для муниципальных нужд; содержание и текущий ремонт общего имущества многоквартирных домов; теплоснабжение с юридическим лицом; отпуск тепловой энергии в горячей воде; выполнение работ по проектированию; выполнение ремонтных работ, выполнение работ по сносу ветхих зданий и сооружений, оказание услуг по кадастровым работам, оказание услуг по оценке рыночной стоимости объекта.                                                               Произведена оплата по коммунальным услугам.                                                            Заключены договора на поставку газового котла.                                                                                                                                             </t>
  </si>
  <si>
    <t xml:space="preserve">Произведены выплаты заработной платы и начисления по оплате труда советникам директора по воспитанию, выплаты на ежемесячное денежное вознаграждение за классное руководство педагогическим работникам, ежемесячное денежное вознаграждение советникам директоров.                                                                                              Финансовые средства направлены на организацию и проведения конкурса «Ученик года – 2026», организацию  питания воспитанников дошкольных образовательных организаций и общеобразовательных организаций, в том числе пришкольных интернатов.                                                                                Проведен конкурс профессионального мастерства в сфере образования «Педагог года Березовского района». Организованы выезды и участие в творческих конкурсах обучающихся и их сопровождение. Организованы и проведены работы в рамках социального сертификата на дополнительное образование детей.
</t>
  </si>
  <si>
    <t xml:space="preserve">Временно трудоустроено - 54 человека, в том числе: организация общественных работ - 36 чел.;  граждан из числа КМНС - 7 чел.; безработных граждан, испытывающих трудности в поиске работы - 3 чел.; граждан предпенсионного и пенсионного возраста - 2 чел; лиц, осужденных к наказаниям в виде исправительных работ, не имеющих основного места работы - 6 чел.                                                                                                                      Организовано и проведено 5 семинаров. Организован конкурс рисунков «Безопасный труд глазами детей – 2026». Организована 1 выставка: «Психологический комфорт на рабочем месте». Подготовлено 7 методических пособий и памяток по охране труда.
</t>
  </si>
  <si>
    <t>пгт. Березово: с гражданами заключено 3 соглашения об изъятии недвижимости для муниципальных нужд. По приобретенным в 2025 году 3 жилым помещениям с гражданами заключены договора социального найма. Расселено 258,2 кв.м. аварийного жилья (6 семей).                                                                                                                                               пгт. Игрим: приобретено 1 жилое помещение. 1 участнику СВО выдано гарантийное письмо о получении субсидии на приобретение жилья.                                                                                                                                                 п. Приполярный: заключено 1 соглашение об изъятии недвижимости для муниципальных нужд. Расселено 53,5 кв.м. аварийного жилья (1 семья).</t>
  </si>
  <si>
    <t xml:space="preserve">По объекту "Реконструкция и расширение канализационных очистных сооружений до 2000 м3/сут. в пгт. Березово" готовность объекта – 98%.  С 05.02.2026 года идут пуско-наладочные работы (в «холостую»), окончание 03.04.2026. В мае 2026 года планируется проведение пуско-наладочных работ «под нагрузкой».                                                                                                                                                           По объекту "Блочно-модульная котельная на 7,8 Мвт в пгт. Березово" готовность объекта – 80%. Закончен монтаж горелочного оборудования, охранно-пожарной сигнализации, нанесено огнезащитное покрытие. Ведётся комплекс пусконаладочных работ, отделочные работы.                                                                                                                             Заключено соглашение с Департаментом строительства и ЖКК ХМАО-Югры от 27.01.2026 № 18-0311-2026. Приобретен аварийно-технический запас (трубы, задвижки, отводы, насосы) для МУПов.                                                                                                      Произведена оплата за проектно-сметные работы по объекту "Капитальный ремонт сетей газоснабжения низкого давления в п. Светлый".                                                                                                                                                                                                                                     Предоставлены субсидии:                                                                                                                                                                                                                                                                                               на возмещение недополученных доходов, организациям, осуществляющим реализацию населению сжиженного газа;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по социально ориентированным тарифам;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                                                                                                                                                                                                             на возмещение недополученных доходов при оказании коммунальных услуг по регулируемым ценам;                                                                                                                     на возмещение ресурсоснабжающим организациям осуществляющим регулируемый вид деятельности в сфере тепло-,водоснабжения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тепловой энергии, используемой на подогрев холодной воды для предоставления коммунальной услуги по горячему водоснабжению;                                       на возмещение ресурсоснабжающим организациям регулируемый
вид деятельности в сфере тепло-, водоснабжения и  водоотведения, экономически обоснованных расходов в целях соблюдения установленных предельных (максимальных) индексов изменения размера вносимой гражданами платы за акоммунальные услуги.                                                                                              </t>
  </si>
  <si>
    <t xml:space="preserve">Находятся на исполнении муниципальные контракты: на оказание услуг по адаптации и сопровождению экземпляров систем "Консультант плюс";  на услуги по обновлению и обслуживанию программ "1С".                                                                                         Заключены и исполнены договоры на оказание услуг по предоставлению неисключительных прав использования электронной Базы данных; на поставку шкафов телекоммуникационных и расходных материалов.                                                                                                  Заключены договоры: на оказание услуг по поддержке вебсайта; на оказание услуг по сопровождению и технической поддержке программного модуля "ГеоКомплекс"; на поставку оргтехники; на поставку системных блоков; на поставку коммутаторов.                     Заключены и находятся на исполнении договоры: на услуги стационарной связи; на услуги междугородной связи; по предоставлению доступа к сети интернет; на услуги сотовой связи; на предоставление услуг специальной связи; на услуги спутниковой связи.                                                                                                                                                                                                                                                                                                                                                     </t>
  </si>
  <si>
    <t>Произведена оплата за выполнение услуг, связанных с осуществлением регулярных перевозок пассажиров и багажа автомобильным транспортом по муниципальным маршрутам регулярных перевозок по регулируемым тарифам в границах Березовского района.                                                                                                                             Заключено соглашение на предоставление субсидии из бюджета Березовского района в целях возмещения недополученных доходов от пассажирских перевозок воздушным транспортом между поселениями в границах Березовского района на 2026 год.                                                                                                                                 Заключен муниципальный контракт на поставку вагон-модуля для организации зала ожидания вертолетной площадки с. Саранпауль.</t>
  </si>
  <si>
    <t>Проведен XXV районный юбилейный фестиваль гражданско-патриотической песни "Патриот".                                                                                                                        Обеспечена деятельность муниципального автономного учреждения Березовского района "Звездный".                                                                                                                        Приобретена пенная пушка и портативная мультиплеерная колонка.</t>
  </si>
  <si>
    <t xml:space="preserve">На территории Березовского района отработало 2 лагеря с дневным пребыванием детей на базе образовательных учреждений, с охватом 343 ребенка. Деятельность лагерей осуществлена в 2 поселениях района (д. Хулимсунт,  пгт. Игрим).                         Заключено 5 контрактов на оказание услуг по организации отдыха детей и их оздоровления в организациях, находящихся за пределами Ханты-Мансийского автономного округа – Югры (отдохнуло  20 детей).                                                                                                     
Утвержден "Порядок предоставления дополнительной меры социальной поддержки граждан, заключивших контракт о прохождении военной службы, направленных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 в 2026 году". 
Дополнительная мера социальной поддержки оказана 19 гражданам.
</t>
  </si>
  <si>
    <t xml:space="preserve">Финансовые средства направлены на: подключение библиотек к сети интернет, заключен договор на программное обеспечение ИРБИС, оцифровку печатных изданий, подписку на периодические издания, приобретение (обновление) баз данных, пополнение книжного фонда, приобретение оборудования.                                                                                 Обеспечение деятельности Комитета культуры администрации Березовского района, подведомственных учреждений культуры, и реализация наказов избирателей депутатам Думы Ханты-Мансийского автономного округа.                                                                                                                       Проведено 505 мероприятий с количеством посетителей 22 374 человека. Количество онлайн мероприятий составило 6 единиц с количеством участников – 49 человек, 18 901 просмотров.                                                                                                                  Проведен 196 кинопоказов с количеством зрителей 2686 человек.                                                                                                                        Библиотеками района проведено 370 мероприятий, количество посещений составило 6 578 единиц. В формате онлайн проведено 41 мероприятие, количество просмотров составило 9 708 единиц.                                                                                                                                         В музеях Березовского района экспонировалось 50 выставочных проектов. Организовано 8 массовых мероприятий. Фонд Березовского музея пополнился на 35 предметов.
Приобретены расходные материалы для проведения: праздничных мероприятий пгт. Березово, праздничного мероприятия ко Дню работников культуры пгт. Березово, традиционного праздника обских угров «Вороний день» пгт. Березово, с. Теги, д. Шайтанка.
</t>
  </si>
  <si>
    <t>Спортсмены приняли участие в 72 спортивных мероприятиях, в том числе: международного уровня - 1; муниципального уровня - 19; регионального уровня - 33; Всероссийского уровня - 1; межрегионального уровня - 2; - поселкового - 16.                                                             Наиболее значимые проведенные мероприятия: кубок главы Березовского района по волейболу среди мужских команд; кубок главы Березовского района по волейболу среди женских команд; XLIV открытая Всероссийская массовая лыжная гонка «Лыжня России»; открытый региональный турнир по футзалу среди мужских команд на Кубок «Защитника Отечества»; открытый турнир по мини-футболу на снегу, среди мужских команд; ХXI открытый региональный турнир по хоккею памяти А.И. Ногтева; открытый региональный турнир по мини-футболу имени В.Н. Мальцева среди юношей до 18 лет; открытый турнир по гиревому спорту в дисциплине «Армейский гиревой рывок», посвященный Дню Защитника Отечества.                                                                                                                                   Проведено 1 мероприятие по сдаче нормативов ВФСК ГТО, в которых приняло участие 30 человек - тестирование по выполнению нормативов испытаний (тестов) Всероссийского физкультурно-спортивного комплекса «Готов к труду и обороне» среди обучающихся МАОУ «Тегинская СОШ».                                                                                                           Финансовые средства направлены на обеспечение деятельности Комитета спорта и социальной политики администрации Березовского района и подведомственных учреждений.</t>
  </si>
  <si>
    <t xml:space="preserve">Содержание и техническое обслуживание систем видеонаблюдения (функционирует 53 видеокамеры).                                                                                                                   Размещена информация в средствах массовой информации, сети Интернет, проведены агитационные мероприятия, направленные на профилактику правонарушений.                                                                                                                  
Финансовые средства направлены на содержание и техническое обеспечение деятельности отдела ЗАГС района и административной комиссии Березовского района. Проведено 3 заседания административной комиссии Березовского района, рассмотрено 26 административных материалов.  </t>
  </si>
  <si>
    <t xml:space="preserve">Размещены в СМИ и мессенджерах тематические памятки и буклеты по пожарной безопасности и безопасности на воде. Регулярное проведение рейдовых мероприятий.                                                                                                                   Проведен 1 курс по гражданской обороне среди работающего населения. Регулярное размещение в СМИ и мобильных мессенджерах тематических памяток и буклетов по предотвращению и недопущению распространения инфекционных заболеваний на территории Березовского района.                                                                                                                                                                                                                                                                                                                                                      Реализуются мероприятия, направленные на обеспечение деятельности МКУ "Управление гражданской защиты населения Березовского района" (оплата труда, социальные гарантии сотрудников, приобретение расходных материалов, техническое обслуживание системы видеонаблюдения "Безопасный город", техническое обслуживание систем оповещения. </t>
  </si>
  <si>
    <t>Приобретены: компьютер, МФУ, кресло (2 шт.). Произведена оплата за содержание площадок временного накопления отходов в п. Светлый, п. Приполярный, д. Хулимсунт, с. Няксимволь, п. Ванзетур, п. Сосьва и за содержание контейнерных площадок в п. Светлый.</t>
  </si>
  <si>
    <t>Обеспечение деятельности Комитета по финансам.                                                                             Предоставлены дотации из бюджета Березовского района на выравнивание бюджетной обеспеченности городских, сельских поселений.                                              
Финансовые средства направлены в бюджеты городских и сельских поселения Березовского района на частичное обеспечение расходов, связанных с увеличением фонда оплаты труда на 4% с 1 октября 2026 года по категориям работников муниципальных учреждений, не подпадающим под действие указов Президента Российской Федерации от 2012 года (далее – Указы), а также с обеспечением достигнутого уровня соотношений оплаты труда отдельных категорий работников, подпадающих под действие Указов, доведением заработной платы низкооплачиваемых категорий работников муниципальных учреждений до минимального размера оплаты труда.                                                                                                  Финансовые средства направлены в городские и сельские поселения Березовского района для осуществления первичного военного учета на территориях, где отсутствуют военные комиссариаты.                                                                                                           Производилось обслуживание муниципального долга по бюджетным кредитам, полученным на осуществление северного завоза.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</si>
</sst>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5" x14ac:knownFonts="1">
    <font>
      <sz val="11"/>
      <color theme="1"/>
      <name val="Calibri"/>
      <family val="2"/>
      <scheme val="minor"/>
    </font>
    <font>
      <sz val="11"/>
      <color theme="1"/>
      <name val="Calibri"/>
      <family val="2"/>
      <charset val="204"/>
      <scheme val="minor"/>
    </font>
    <font>
      <sz val="11"/>
      <color theme="1"/>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sz val="12"/>
      <name val="Times New Roman"/>
      <family val="1"/>
      <charset val="204"/>
    </font>
    <font>
      <sz val="14"/>
      <name val="Times New Roman"/>
      <family val="1"/>
      <charset val="204"/>
    </font>
    <font>
      <sz val="12"/>
      <color theme="1"/>
      <name val="Times New Roman"/>
      <family val="1"/>
      <charset val="204"/>
    </font>
    <font>
      <sz val="14"/>
      <color theme="1"/>
      <name val="Times New Roman"/>
      <family val="1"/>
      <charset val="204"/>
    </font>
    <font>
      <b/>
      <sz val="12"/>
      <color theme="1"/>
      <name val="Times New Roman"/>
      <family val="1"/>
      <charset val="204"/>
    </font>
    <font>
      <b/>
      <sz val="14"/>
      <color theme="1"/>
      <name val="Times New Roman"/>
      <family val="1"/>
      <charset val="204"/>
    </font>
    <font>
      <b/>
      <sz val="12"/>
      <name val="Times New Roman"/>
      <family val="1"/>
      <charset val="204"/>
    </font>
    <font>
      <b/>
      <sz val="18"/>
      <color theme="1"/>
      <name val="Times New Roman"/>
      <family val="1"/>
      <charset val="204"/>
    </font>
  </fonts>
  <fills count="3">
    <fill>
      <patternFill patternType="none"/>
    </fill>
    <fill>
      <patternFill patternType="gray125"/>
    </fill>
    <fill>
      <patternFill patternType="solid">
        <fgColor theme="0"/>
        <bgColor indexed="64"/>
      </patternFill>
    </fill>
  </fills>
  <borders count="4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s>
  <cellStyleXfs count="1">
    <xf numFmtId="0" fontId="0" fillId="0" borderId="0"/>
  </cellStyleXfs>
  <cellXfs count="186">
    <xf numFmtId="0" fontId="0" fillId="0" borderId="0" xfId="0"/>
    <xf numFmtId="0" fontId="2" fillId="2" borderId="0" xfId="0" applyFont="1" applyFill="1"/>
    <xf numFmtId="0" fontId="0" fillId="2" borderId="0" xfId="0" applyFill="1"/>
    <xf numFmtId="0" fontId="3" fillId="2" borderId="8" xfId="0" applyFont="1" applyFill="1" applyBorder="1" applyAlignment="1">
      <alignment horizontal="center" vertical="top" wrapText="1"/>
    </xf>
    <xf numFmtId="0" fontId="3" fillId="2" borderId="14" xfId="0" applyFont="1" applyFill="1" applyBorder="1" applyAlignment="1">
      <alignment horizontal="left" vertical="top" indent="1"/>
    </xf>
    <xf numFmtId="0" fontId="3" fillId="2" borderId="15"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17" xfId="0" applyFont="1" applyFill="1" applyBorder="1" applyAlignment="1">
      <alignment horizontal="center" vertical="top" wrapText="1"/>
    </xf>
    <xf numFmtId="0" fontId="6" fillId="0" borderId="2" xfId="0" applyFont="1" applyFill="1" applyBorder="1" applyAlignment="1">
      <alignment vertical="center" wrapText="1"/>
    </xf>
    <xf numFmtId="0" fontId="3" fillId="0" borderId="10" xfId="0" applyFont="1" applyFill="1" applyBorder="1" applyAlignment="1">
      <alignment vertical="center" wrapText="1"/>
    </xf>
    <xf numFmtId="0" fontId="3" fillId="0" borderId="20" xfId="0" applyFont="1" applyFill="1" applyBorder="1" applyAlignment="1">
      <alignment vertical="center" wrapText="1"/>
    </xf>
    <xf numFmtId="0" fontId="3" fillId="0" borderId="8" xfId="0" applyFont="1" applyFill="1" applyBorder="1" applyAlignment="1">
      <alignment vertical="top" wrapText="1"/>
    </xf>
    <xf numFmtId="0" fontId="6" fillId="0" borderId="2" xfId="0" applyFont="1" applyFill="1" applyBorder="1" applyAlignment="1">
      <alignment wrapText="1"/>
    </xf>
    <xf numFmtId="0" fontId="3" fillId="0" borderId="10" xfId="0" applyFont="1" applyFill="1" applyBorder="1" applyAlignment="1">
      <alignment wrapText="1"/>
    </xf>
    <xf numFmtId="0" fontId="3" fillId="0" borderId="9" xfId="0" applyFont="1" applyFill="1" applyBorder="1" applyAlignment="1">
      <alignment vertical="top" wrapText="1"/>
    </xf>
    <xf numFmtId="0" fontId="11" fillId="0" borderId="2" xfId="0" applyFont="1" applyFill="1" applyBorder="1" applyAlignment="1">
      <alignment vertical="center" wrapText="1"/>
    </xf>
    <xf numFmtId="164" fontId="12" fillId="0" borderId="2" xfId="0" applyNumberFormat="1" applyFont="1" applyFill="1" applyBorder="1" applyAlignment="1">
      <alignment horizontal="center" vertical="center" wrapText="1"/>
    </xf>
    <xf numFmtId="0" fontId="9" fillId="0" borderId="10" xfId="0" applyFont="1" applyFill="1" applyBorder="1" applyAlignment="1">
      <alignment vertical="center" wrapText="1"/>
    </xf>
    <xf numFmtId="0" fontId="9" fillId="0" borderId="9" xfId="0" applyFont="1" applyFill="1" applyBorder="1" applyAlignment="1">
      <alignment vertical="top" wrapText="1"/>
    </xf>
    <xf numFmtId="0" fontId="7" fillId="0" borderId="10" xfId="0" applyFont="1" applyFill="1" applyBorder="1" applyAlignment="1">
      <alignment wrapText="1"/>
    </xf>
    <xf numFmtId="0" fontId="3" fillId="0" borderId="20" xfId="0" applyFont="1" applyFill="1" applyBorder="1" applyAlignment="1">
      <alignment wrapText="1"/>
    </xf>
    <xf numFmtId="0" fontId="6" fillId="0" borderId="28" xfId="0" applyFont="1" applyFill="1" applyBorder="1" applyAlignment="1">
      <alignment vertical="center" wrapText="1"/>
    </xf>
    <xf numFmtId="0" fontId="13" fillId="0" borderId="2" xfId="0" applyFont="1" applyFill="1" applyBorder="1" applyAlignment="1">
      <alignment vertical="center" wrapText="1"/>
    </xf>
    <xf numFmtId="0" fontId="7" fillId="0" borderId="10" xfId="0" applyFont="1" applyFill="1" applyBorder="1" applyAlignment="1">
      <alignment vertical="center" wrapText="1"/>
    </xf>
    <xf numFmtId="0" fontId="7" fillId="0" borderId="8" xfId="0" applyFont="1" applyFill="1" applyBorder="1" applyAlignment="1">
      <alignment vertical="center" wrapText="1"/>
    </xf>
    <xf numFmtId="0" fontId="3" fillId="0" borderId="8" xfId="0" applyFont="1" applyFill="1" applyBorder="1" applyAlignment="1">
      <alignment vertical="center" wrapText="1"/>
    </xf>
    <xf numFmtId="0" fontId="7" fillId="0" borderId="20" xfId="0" applyFont="1" applyFill="1" applyBorder="1" applyAlignment="1">
      <alignment vertical="center" wrapText="1"/>
    </xf>
    <xf numFmtId="0" fontId="7" fillId="0" borderId="15" xfId="0" applyFont="1" applyFill="1" applyBorder="1" applyAlignment="1">
      <alignment vertical="center" wrapText="1"/>
    </xf>
    <xf numFmtId="0" fontId="7" fillId="0" borderId="8" xfId="0" applyFont="1" applyFill="1" applyBorder="1" applyAlignment="1">
      <alignment vertical="top" wrapText="1"/>
    </xf>
    <xf numFmtId="0" fontId="3" fillId="0" borderId="10" xfId="0" applyFont="1" applyFill="1" applyBorder="1" applyAlignment="1">
      <alignment vertical="top" wrapText="1"/>
    </xf>
    <xf numFmtId="0" fontId="6" fillId="0" borderId="2"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6" fillId="0" borderId="28" xfId="0" applyFont="1" applyFill="1" applyBorder="1" applyAlignment="1">
      <alignment horizontal="left" vertical="center" wrapText="1"/>
    </xf>
    <xf numFmtId="0" fontId="3" fillId="0" borderId="20" xfId="0" applyFont="1" applyFill="1" applyBorder="1" applyAlignment="1">
      <alignment horizontal="left" vertical="center" wrapText="1"/>
    </xf>
    <xf numFmtId="164" fontId="10" fillId="0" borderId="10" xfId="0" applyNumberFormat="1" applyFont="1" applyFill="1" applyBorder="1" applyAlignment="1">
      <alignment horizontal="center" vertical="center"/>
    </xf>
    <xf numFmtId="0" fontId="3" fillId="2" borderId="10" xfId="0" applyFont="1" applyFill="1" applyBorder="1" applyAlignment="1">
      <alignment vertical="center" wrapText="1"/>
    </xf>
    <xf numFmtId="0" fontId="3" fillId="2" borderId="20" xfId="0" applyFont="1" applyFill="1" applyBorder="1" applyAlignment="1">
      <alignment horizontal="center" vertical="top" wrapText="1"/>
    </xf>
    <xf numFmtId="0" fontId="3" fillId="2" borderId="40" xfId="0" applyFont="1" applyFill="1" applyBorder="1" applyAlignment="1">
      <alignment horizontal="center" vertical="top" wrapText="1"/>
    </xf>
    <xf numFmtId="0" fontId="6" fillId="2" borderId="2" xfId="0" applyFont="1" applyFill="1" applyBorder="1" applyAlignment="1">
      <alignment vertical="center" wrapText="1"/>
    </xf>
    <xf numFmtId="164" fontId="10" fillId="0" borderId="10" xfId="0" applyNumberFormat="1" applyFont="1" applyFill="1" applyBorder="1" applyAlignment="1">
      <alignment horizontal="center" vertical="center" wrapText="1"/>
    </xf>
    <xf numFmtId="164" fontId="10" fillId="0" borderId="26" xfId="0" applyNumberFormat="1" applyFont="1" applyFill="1" applyBorder="1" applyAlignment="1">
      <alignment horizontal="center" vertical="center" wrapText="1"/>
    </xf>
    <xf numFmtId="164" fontId="10" fillId="0" borderId="22" xfId="0" applyNumberFormat="1" applyFont="1" applyFill="1" applyBorder="1" applyAlignment="1">
      <alignment horizontal="center" vertical="center"/>
    </xf>
    <xf numFmtId="164" fontId="10" fillId="0" borderId="15" xfId="0" applyNumberFormat="1" applyFont="1" applyFill="1" applyBorder="1" applyAlignment="1">
      <alignment horizontal="center" vertical="center" wrapText="1"/>
    </xf>
    <xf numFmtId="164" fontId="10" fillId="0" borderId="8" xfId="0" applyNumberFormat="1" applyFont="1" applyFill="1" applyBorder="1" applyAlignment="1">
      <alignment horizontal="center" vertical="center" wrapText="1"/>
    </xf>
    <xf numFmtId="0" fontId="1" fillId="0" borderId="0" xfId="0" applyFont="1" applyAlignment="1">
      <alignment wrapText="1"/>
    </xf>
    <xf numFmtId="0" fontId="0" fillId="0" borderId="0" xfId="0" applyAlignment="1">
      <alignment wrapText="1"/>
    </xf>
    <xf numFmtId="164" fontId="12" fillId="0" borderId="2" xfId="0" applyNumberFormat="1" applyFont="1" applyFill="1" applyBorder="1" applyAlignment="1">
      <alignment horizontal="center" vertical="center"/>
    </xf>
    <xf numFmtId="165" fontId="12" fillId="0" borderId="29" xfId="0" applyNumberFormat="1" applyFont="1" applyFill="1" applyBorder="1" applyAlignment="1">
      <alignment horizontal="center" vertical="center" wrapText="1"/>
    </xf>
    <xf numFmtId="165" fontId="10" fillId="0" borderId="10" xfId="0" applyNumberFormat="1" applyFont="1" applyFill="1" applyBorder="1" applyAlignment="1">
      <alignment horizontal="center" vertical="center" wrapText="1"/>
    </xf>
    <xf numFmtId="164" fontId="10" fillId="0" borderId="20" xfId="0" applyNumberFormat="1" applyFont="1" applyFill="1" applyBorder="1" applyAlignment="1">
      <alignment horizontal="center" vertical="center" wrapText="1"/>
    </xf>
    <xf numFmtId="165" fontId="10" fillId="0" borderId="20" xfId="0" applyNumberFormat="1" applyFont="1" applyFill="1" applyBorder="1" applyAlignment="1">
      <alignment horizontal="center" vertical="center" wrapText="1"/>
    </xf>
    <xf numFmtId="165" fontId="10" fillId="0" borderId="8" xfId="0" applyNumberFormat="1" applyFont="1" applyFill="1" applyBorder="1" applyAlignment="1">
      <alignment horizontal="center" vertical="center" wrapText="1"/>
    </xf>
    <xf numFmtId="164" fontId="10" fillId="0" borderId="0" xfId="0" applyNumberFormat="1" applyFont="1" applyFill="1" applyBorder="1" applyAlignment="1">
      <alignment horizontal="center" vertical="center"/>
    </xf>
    <xf numFmtId="164" fontId="10" fillId="0" borderId="23" xfId="0" applyNumberFormat="1" applyFont="1" applyFill="1" applyBorder="1" applyAlignment="1">
      <alignment horizontal="center" vertical="center"/>
    </xf>
    <xf numFmtId="164" fontId="10" fillId="0" borderId="8" xfId="0" applyNumberFormat="1" applyFont="1" applyFill="1" applyBorder="1" applyAlignment="1">
      <alignment horizontal="center" vertical="center"/>
    </xf>
    <xf numFmtId="165" fontId="12" fillId="0" borderId="28" xfId="0" applyNumberFormat="1" applyFont="1" applyFill="1" applyBorder="1" applyAlignment="1">
      <alignment horizontal="center" vertical="center" wrapText="1"/>
    </xf>
    <xf numFmtId="164" fontId="10" fillId="0" borderId="20" xfId="0" applyNumberFormat="1" applyFont="1" applyFill="1" applyBorder="1" applyAlignment="1">
      <alignment horizontal="center" vertical="center"/>
    </xf>
    <xf numFmtId="165" fontId="12" fillId="0" borderId="2" xfId="0" applyNumberFormat="1" applyFont="1" applyFill="1" applyBorder="1" applyAlignment="1">
      <alignment horizontal="center" vertical="center" wrapText="1"/>
    </xf>
    <xf numFmtId="164" fontId="10" fillId="0" borderId="23" xfId="0" applyNumberFormat="1" applyFont="1" applyFill="1" applyBorder="1" applyAlignment="1">
      <alignment horizontal="center" vertical="center" wrapText="1"/>
    </xf>
    <xf numFmtId="165" fontId="10" fillId="0" borderId="30" xfId="0" applyNumberFormat="1" applyFont="1" applyFill="1" applyBorder="1" applyAlignment="1">
      <alignment horizontal="center" vertical="center" wrapText="1"/>
    </xf>
    <xf numFmtId="165" fontId="10" fillId="0" borderId="10" xfId="0" applyNumberFormat="1" applyFont="1" applyFill="1" applyBorder="1" applyAlignment="1">
      <alignment horizontal="center" vertical="center"/>
    </xf>
    <xf numFmtId="165" fontId="10" fillId="0" borderId="12" xfId="0" applyNumberFormat="1" applyFont="1" applyFill="1" applyBorder="1" applyAlignment="1">
      <alignment horizontal="center" vertical="center"/>
    </xf>
    <xf numFmtId="164" fontId="10" fillId="0" borderId="34" xfId="0" applyNumberFormat="1" applyFont="1" applyFill="1" applyBorder="1" applyAlignment="1">
      <alignment horizontal="center" vertical="center"/>
    </xf>
    <xf numFmtId="164" fontId="10" fillId="0" borderId="15" xfId="0" applyNumberFormat="1" applyFont="1" applyFill="1" applyBorder="1" applyAlignment="1">
      <alignment horizontal="center" vertical="center"/>
    </xf>
    <xf numFmtId="164" fontId="10" fillId="0" borderId="9" xfId="0" applyNumberFormat="1" applyFont="1" applyFill="1" applyBorder="1" applyAlignment="1">
      <alignment horizontal="center" vertical="center" wrapText="1"/>
    </xf>
    <xf numFmtId="164" fontId="10" fillId="0" borderId="12" xfId="0" applyNumberFormat="1" applyFont="1" applyFill="1" applyBorder="1" applyAlignment="1">
      <alignment horizontal="center" vertical="center"/>
    </xf>
    <xf numFmtId="165" fontId="10" fillId="0" borderId="31" xfId="0" applyNumberFormat="1" applyFont="1" applyFill="1" applyBorder="1" applyAlignment="1">
      <alignment horizontal="center" vertical="center" wrapText="1"/>
    </xf>
    <xf numFmtId="164" fontId="10" fillId="0" borderId="9" xfId="0" applyNumberFormat="1" applyFont="1" applyFill="1" applyBorder="1" applyAlignment="1">
      <alignment horizontal="center" vertical="center"/>
    </xf>
    <xf numFmtId="164" fontId="10" fillId="0" borderId="28" xfId="0" applyNumberFormat="1" applyFont="1" applyFill="1" applyBorder="1" applyAlignment="1">
      <alignment horizontal="center" vertical="center"/>
    </xf>
    <xf numFmtId="164" fontId="10" fillId="0" borderId="28" xfId="0" applyNumberFormat="1" applyFont="1" applyFill="1" applyBorder="1" applyAlignment="1">
      <alignment horizontal="center" vertical="center" wrapText="1"/>
    </xf>
    <xf numFmtId="165" fontId="10" fillId="0" borderId="28" xfId="0" applyNumberFormat="1" applyFont="1" applyFill="1" applyBorder="1" applyAlignment="1">
      <alignment horizontal="center" vertical="center" wrapText="1"/>
    </xf>
    <xf numFmtId="165" fontId="10" fillId="0" borderId="9" xfId="0" applyNumberFormat="1" applyFont="1" applyFill="1" applyBorder="1" applyAlignment="1">
      <alignment horizontal="center" vertical="center" wrapText="1"/>
    </xf>
    <xf numFmtId="165" fontId="10" fillId="0" borderId="35" xfId="0" applyNumberFormat="1" applyFont="1" applyFill="1" applyBorder="1" applyAlignment="1">
      <alignment horizontal="center" vertical="center" wrapText="1"/>
    </xf>
    <xf numFmtId="165" fontId="10" fillId="0" borderId="32" xfId="0" applyNumberFormat="1" applyFont="1" applyFill="1" applyBorder="1" applyAlignment="1">
      <alignment horizontal="center" vertical="center" wrapText="1"/>
    </xf>
    <xf numFmtId="164" fontId="12" fillId="0" borderId="15" xfId="0" applyNumberFormat="1" applyFont="1" applyFill="1" applyBorder="1" applyAlignment="1">
      <alignment horizontal="center" vertical="center"/>
    </xf>
    <xf numFmtId="165" fontId="12" fillId="0" borderId="15" xfId="0" applyNumberFormat="1" applyFont="1" applyFill="1" applyBorder="1" applyAlignment="1">
      <alignment horizontal="center" vertical="center" wrapText="1"/>
    </xf>
    <xf numFmtId="164" fontId="12" fillId="0" borderId="42" xfId="0" applyNumberFormat="1" applyFont="1" applyFill="1" applyBorder="1" applyAlignment="1">
      <alignment horizontal="center" vertical="center" wrapText="1"/>
    </xf>
    <xf numFmtId="164" fontId="10" fillId="0" borderId="34" xfId="0" applyNumberFormat="1" applyFont="1" applyFill="1" applyBorder="1" applyAlignment="1">
      <alignment horizontal="center" vertical="center" wrapText="1"/>
    </xf>
    <xf numFmtId="0" fontId="3" fillId="0" borderId="15" xfId="0" applyFont="1" applyFill="1" applyBorder="1" applyAlignment="1">
      <alignment horizontal="center" vertical="top"/>
    </xf>
    <xf numFmtId="0" fontId="2" fillId="0" borderId="15" xfId="0" applyFont="1" applyFill="1" applyBorder="1" applyAlignment="1">
      <alignment horizontal="center" vertical="top"/>
    </xf>
    <xf numFmtId="0" fontId="5" fillId="0" borderId="36" xfId="0" applyFont="1" applyFill="1" applyBorder="1" applyAlignment="1">
      <alignment horizontal="center" vertical="top" wrapText="1"/>
    </xf>
    <xf numFmtId="0" fontId="0" fillId="0" borderId="36" xfId="0" applyFill="1" applyBorder="1" applyAlignment="1">
      <alignment horizontal="center" vertical="top" wrapText="1"/>
    </xf>
    <xf numFmtId="0" fontId="5" fillId="0" borderId="15" xfId="0" applyFont="1" applyFill="1" applyBorder="1" applyAlignment="1">
      <alignment horizontal="center" vertical="top" wrapText="1"/>
    </xf>
    <xf numFmtId="0" fontId="0" fillId="0" borderId="15" xfId="0" applyFill="1" applyBorder="1" applyAlignment="1">
      <alignment horizontal="center" vertical="top" wrapText="1"/>
    </xf>
    <xf numFmtId="0" fontId="9" fillId="0" borderId="4" xfId="0" applyFont="1" applyFill="1" applyBorder="1" applyAlignment="1">
      <alignment horizontal="left" vertical="top" wrapText="1"/>
    </xf>
    <xf numFmtId="0" fontId="0" fillId="0" borderId="5" xfId="0" applyFont="1" applyFill="1" applyBorder="1" applyAlignment="1">
      <alignment horizontal="left" vertical="top" wrapText="1"/>
    </xf>
    <xf numFmtId="0" fontId="0" fillId="0" borderId="6" xfId="0" applyFont="1" applyFill="1" applyBorder="1" applyAlignment="1">
      <alignment horizontal="left" vertical="top" wrapText="1"/>
    </xf>
    <xf numFmtId="0" fontId="0" fillId="0" borderId="16" xfId="0" applyFont="1" applyFill="1" applyBorder="1" applyAlignment="1">
      <alignment horizontal="left" vertical="top" wrapText="1"/>
    </xf>
    <xf numFmtId="0" fontId="0" fillId="0" borderId="0" xfId="0" applyFont="1" applyFill="1" applyAlignment="1">
      <alignment horizontal="left" vertical="top" wrapText="1"/>
    </xf>
    <xf numFmtId="0" fontId="0" fillId="0" borderId="17"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18" xfId="0" applyFont="1" applyFill="1" applyBorder="1" applyAlignment="1">
      <alignment horizontal="left" vertical="justify"/>
    </xf>
    <xf numFmtId="0" fontId="0" fillId="0" borderId="10" xfId="0" applyFont="1" applyFill="1" applyBorder="1" applyAlignment="1">
      <alignment horizontal="left" vertical="justify"/>
    </xf>
    <xf numFmtId="0" fontId="7" fillId="2" borderId="14" xfId="0" applyFont="1" applyFill="1" applyBorder="1" applyAlignment="1">
      <alignment horizontal="center" vertical="top"/>
    </xf>
    <xf numFmtId="0" fontId="8" fillId="0" borderId="3" xfId="0" applyFont="1" applyFill="1" applyBorder="1" applyAlignment="1">
      <alignment horizontal="center" vertical="top" wrapText="1"/>
    </xf>
    <xf numFmtId="0" fontId="8" fillId="0" borderId="15" xfId="0" applyFont="1" applyFill="1" applyBorder="1" applyAlignment="1">
      <alignment horizontal="center" vertical="top" wrapText="1"/>
    </xf>
    <xf numFmtId="0" fontId="3" fillId="2" borderId="25" xfId="0" applyFont="1" applyFill="1" applyBorder="1" applyAlignment="1">
      <alignment horizontal="center" vertical="top"/>
    </xf>
    <xf numFmtId="0" fontId="3" fillId="2" borderId="14" xfId="0" applyFont="1" applyFill="1" applyBorder="1" applyAlignment="1">
      <alignment horizontal="center" vertical="top"/>
    </xf>
    <xf numFmtId="0" fontId="3" fillId="2" borderId="27" xfId="0" applyFont="1" applyFill="1" applyBorder="1" applyAlignment="1">
      <alignment horizontal="center" vertical="top"/>
    </xf>
    <xf numFmtId="0" fontId="5" fillId="0" borderId="3" xfId="0" applyFont="1" applyFill="1" applyBorder="1" applyAlignment="1">
      <alignment horizontal="center" vertical="top" wrapText="1"/>
    </xf>
    <xf numFmtId="0" fontId="5" fillId="0" borderId="9" xfId="0" applyFont="1" applyFill="1" applyBorder="1" applyAlignment="1">
      <alignment horizontal="center" vertical="top" wrapText="1"/>
    </xf>
    <xf numFmtId="0" fontId="9"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17" xfId="0" applyFont="1" applyFill="1" applyBorder="1" applyAlignment="1">
      <alignment horizontal="left" vertical="top" wrapText="1"/>
    </xf>
    <xf numFmtId="0" fontId="9" fillId="0" borderId="11" xfId="0" applyFont="1" applyFill="1" applyBorder="1" applyAlignment="1">
      <alignment horizontal="left" vertical="top" wrapText="1"/>
    </xf>
    <xf numFmtId="0" fontId="9" fillId="0" borderId="12" xfId="0" applyFont="1" applyFill="1" applyBorder="1" applyAlignment="1">
      <alignment horizontal="left" vertical="top" wrapText="1"/>
    </xf>
    <xf numFmtId="0" fontId="9" fillId="0" borderId="13" xfId="0" applyFont="1" applyFill="1" applyBorder="1" applyAlignment="1">
      <alignment horizontal="left" vertical="top" wrapText="1"/>
    </xf>
    <xf numFmtId="0" fontId="4" fillId="2" borderId="2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3" fillId="0" borderId="1" xfId="0" applyFont="1" applyFill="1" applyBorder="1" applyAlignment="1">
      <alignment horizontal="center" vertical="top"/>
    </xf>
    <xf numFmtId="0" fontId="3" fillId="0" borderId="18" xfId="0" applyFont="1" applyFill="1" applyBorder="1" applyAlignment="1">
      <alignment horizontal="center" vertical="top"/>
    </xf>
    <xf numFmtId="0" fontId="3" fillId="0" borderId="14" xfId="0" applyFont="1" applyFill="1" applyBorder="1" applyAlignment="1">
      <alignment horizontal="center" vertical="top"/>
    </xf>
    <xf numFmtId="0" fontId="3" fillId="0" borderId="27" xfId="0" applyFont="1" applyFill="1" applyBorder="1" applyAlignment="1">
      <alignment horizontal="center" vertical="top"/>
    </xf>
    <xf numFmtId="0" fontId="5" fillId="0" borderId="2" xfId="0" applyFont="1" applyFill="1" applyBorder="1" applyAlignment="1">
      <alignment horizontal="center" vertical="top" wrapText="1"/>
    </xf>
    <xf numFmtId="0" fontId="5" fillId="0" borderId="10" xfId="0" applyFont="1" applyFill="1" applyBorder="1" applyAlignment="1">
      <alignment horizontal="center" vertical="top" wrapText="1"/>
    </xf>
    <xf numFmtId="0" fontId="5" fillId="0" borderId="20" xfId="0" applyFont="1" applyFill="1" applyBorder="1" applyAlignment="1">
      <alignment horizontal="center" vertical="top" wrapText="1"/>
    </xf>
    <xf numFmtId="0" fontId="5" fillId="0" borderId="8" xfId="0" applyFont="1" applyFill="1" applyBorder="1" applyAlignment="1">
      <alignment horizontal="center" vertical="top" wrapText="1"/>
    </xf>
    <xf numFmtId="0" fontId="3" fillId="0" borderId="19" xfId="0" applyFont="1" applyFill="1" applyBorder="1" applyAlignment="1">
      <alignment horizontal="center" vertical="top"/>
    </xf>
    <xf numFmtId="0" fontId="3" fillId="0" borderId="7" xfId="0" applyFont="1" applyFill="1" applyBorder="1" applyAlignment="1">
      <alignment horizontal="center" vertical="top"/>
    </xf>
    <xf numFmtId="0" fontId="5" fillId="0" borderId="22" xfId="0" applyFont="1" applyFill="1" applyBorder="1" applyAlignment="1">
      <alignment horizontal="center" vertical="top" wrapText="1"/>
    </xf>
    <xf numFmtId="0" fontId="7" fillId="0" borderId="1" xfId="0" applyFont="1" applyFill="1" applyBorder="1" applyAlignment="1">
      <alignment horizontal="center" vertical="top"/>
    </xf>
    <xf numFmtId="0" fontId="7" fillId="0" borderId="18" xfId="0" applyFont="1" applyFill="1" applyBorder="1" applyAlignment="1">
      <alignment horizontal="center" vertical="top"/>
    </xf>
    <xf numFmtId="0" fontId="7" fillId="0" borderId="19" xfId="0" applyFont="1" applyFill="1" applyBorder="1" applyAlignment="1">
      <alignment horizontal="center" vertical="top"/>
    </xf>
    <xf numFmtId="0" fontId="7" fillId="0" borderId="7" xfId="0" applyFont="1" applyFill="1" applyBorder="1" applyAlignment="1">
      <alignment horizontal="center" vertical="top"/>
    </xf>
    <xf numFmtId="0" fontId="8" fillId="0" borderId="2" xfId="0" applyFont="1" applyFill="1" applyBorder="1" applyAlignment="1">
      <alignment horizontal="center" vertical="top" wrapText="1"/>
    </xf>
    <xf numFmtId="0" fontId="8" fillId="0" borderId="10" xfId="0" applyFont="1" applyFill="1" applyBorder="1" applyAlignment="1">
      <alignment horizontal="center" vertical="top" wrapText="1"/>
    </xf>
    <xf numFmtId="0" fontId="8" fillId="0" borderId="20" xfId="0" applyFont="1" applyFill="1" applyBorder="1" applyAlignment="1">
      <alignment horizontal="center" vertical="top" wrapText="1"/>
    </xf>
    <xf numFmtId="0" fontId="8" fillId="0" borderId="8" xfId="0" applyFont="1" applyFill="1" applyBorder="1" applyAlignment="1">
      <alignment horizontal="center" vertical="top" wrapText="1"/>
    </xf>
    <xf numFmtId="0" fontId="8" fillId="0" borderId="22" xfId="0" applyFont="1" applyFill="1" applyBorder="1" applyAlignment="1">
      <alignment horizontal="center" vertical="top" wrapText="1"/>
    </xf>
    <xf numFmtId="0" fontId="8" fillId="0" borderId="9" xfId="0" applyFont="1" applyFill="1" applyBorder="1" applyAlignment="1">
      <alignment horizontal="center" vertical="top" wrapText="1"/>
    </xf>
    <xf numFmtId="0" fontId="3" fillId="0" borderId="33" xfId="0" applyFont="1" applyFill="1" applyBorder="1" applyAlignment="1">
      <alignment horizontal="center" vertical="top"/>
    </xf>
    <xf numFmtId="0" fontId="5" fillId="0" borderId="28" xfId="0" applyFont="1" applyFill="1" applyBorder="1" applyAlignment="1">
      <alignment horizontal="center" vertical="top" wrapText="1"/>
    </xf>
    <xf numFmtId="0" fontId="3" fillId="0" borderId="25" xfId="0" applyFont="1" applyFill="1" applyBorder="1" applyAlignment="1">
      <alignment horizontal="center" vertical="top"/>
    </xf>
    <xf numFmtId="0" fontId="3" fillId="0" borderId="20" xfId="0" applyFont="1" applyFill="1" applyBorder="1" applyAlignment="1">
      <alignment vertical="top" wrapText="1"/>
    </xf>
    <xf numFmtId="0" fontId="0" fillId="0" borderId="9" xfId="0" applyFill="1" applyBorder="1" applyAlignment="1">
      <alignment vertical="top" wrapText="1"/>
    </xf>
    <xf numFmtId="165" fontId="10" fillId="0" borderId="43" xfId="0" applyNumberFormat="1" applyFont="1" applyFill="1" applyBorder="1" applyAlignment="1">
      <alignment horizontal="center" vertical="center" wrapText="1"/>
    </xf>
    <xf numFmtId="0" fontId="0" fillId="0" borderId="24" xfId="0" applyFont="1" applyFill="1" applyBorder="1" applyAlignment="1">
      <alignment horizontal="center" vertical="center" wrapText="1"/>
    </xf>
    <xf numFmtId="165" fontId="10" fillId="0" borderId="31" xfId="0" applyNumberFormat="1" applyFont="1" applyFill="1" applyBorder="1" applyAlignment="1">
      <alignment horizontal="center" vertical="center" wrapText="1"/>
    </xf>
    <xf numFmtId="0" fontId="0" fillId="0" borderId="32" xfId="0" applyFont="1" applyFill="1" applyBorder="1" applyAlignment="1">
      <alignment horizontal="center" vertical="center" wrapText="1"/>
    </xf>
    <xf numFmtId="0" fontId="9" fillId="0" borderId="16" xfId="0" applyFont="1" applyFill="1" applyBorder="1" applyAlignment="1">
      <alignment vertical="top" wrapText="1"/>
    </xf>
    <xf numFmtId="0" fontId="9" fillId="0" borderId="0" xfId="0" applyFont="1" applyFill="1" applyBorder="1" applyAlignment="1">
      <alignment vertical="top" wrapText="1"/>
    </xf>
    <xf numFmtId="0" fontId="9" fillId="0" borderId="17" xfId="0" applyFont="1" applyFill="1" applyBorder="1" applyAlignment="1">
      <alignment vertical="top" wrapText="1"/>
    </xf>
    <xf numFmtId="0" fontId="9" fillId="0" borderId="11" xfId="0" applyFont="1" applyFill="1" applyBorder="1" applyAlignment="1">
      <alignment vertical="top" wrapText="1"/>
    </xf>
    <xf numFmtId="0" fontId="9" fillId="0" borderId="12" xfId="0" applyFont="1" applyFill="1" applyBorder="1" applyAlignment="1">
      <alignment vertical="top" wrapText="1"/>
    </xf>
    <xf numFmtId="0" fontId="9" fillId="0" borderId="13" xfId="0" applyFont="1" applyFill="1" applyBorder="1" applyAlignment="1">
      <alignment vertical="top" wrapText="1"/>
    </xf>
    <xf numFmtId="0" fontId="9" fillId="0" borderId="25" xfId="0" applyFont="1" applyFill="1" applyBorder="1" applyAlignment="1">
      <alignment horizontal="center" vertical="top"/>
    </xf>
    <xf numFmtId="0" fontId="9" fillId="0" borderId="14" xfId="0" applyFont="1" applyFill="1" applyBorder="1" applyAlignment="1">
      <alignment horizontal="center" vertical="top"/>
    </xf>
    <xf numFmtId="0" fontId="9" fillId="0" borderId="27" xfId="0" applyFont="1" applyFill="1" applyBorder="1" applyAlignment="1">
      <alignment horizontal="center" vertical="top"/>
    </xf>
    <xf numFmtId="0" fontId="10" fillId="0" borderId="3" xfId="0" applyFont="1" applyFill="1" applyBorder="1" applyAlignment="1">
      <alignment horizontal="center" vertical="top" wrapText="1"/>
    </xf>
    <xf numFmtId="0" fontId="10" fillId="0" borderId="15" xfId="0" applyFont="1" applyFill="1" applyBorder="1" applyAlignment="1">
      <alignment horizontal="center" vertical="top" wrapText="1"/>
    </xf>
    <xf numFmtId="0" fontId="10" fillId="0" borderId="9" xfId="0" applyFont="1" applyFill="1" applyBorder="1" applyAlignment="1">
      <alignment horizontal="center" vertical="top" wrapText="1"/>
    </xf>
    <xf numFmtId="0" fontId="11" fillId="0" borderId="5"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16"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17"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12" xfId="0" applyFont="1" applyFill="1" applyBorder="1" applyAlignment="1">
      <alignment horizontal="left" vertical="top" wrapText="1"/>
    </xf>
    <xf numFmtId="0" fontId="11" fillId="0" borderId="13" xfId="0" applyFont="1" applyFill="1" applyBorder="1" applyAlignment="1">
      <alignment horizontal="left" vertical="top" wrapText="1"/>
    </xf>
    <xf numFmtId="0" fontId="3" fillId="2" borderId="1" xfId="0" applyFont="1" applyFill="1" applyBorder="1" applyAlignment="1">
      <alignment vertical="top"/>
    </xf>
    <xf numFmtId="0" fontId="3" fillId="2" borderId="7" xfId="0" applyFont="1" applyFill="1" applyBorder="1" applyAlignment="1">
      <alignment vertical="top"/>
    </xf>
    <xf numFmtId="0" fontId="3" fillId="2" borderId="2"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9" xfId="0" applyFont="1" applyFill="1" applyBorder="1" applyAlignment="1">
      <alignment horizontal="center" vertical="top" wrapText="1"/>
    </xf>
    <xf numFmtId="49" fontId="14" fillId="2" borderId="0" xfId="0" applyNumberFormat="1" applyFont="1" applyFill="1" applyBorder="1" applyAlignment="1">
      <alignment horizontal="center" wrapText="1"/>
    </xf>
    <xf numFmtId="0" fontId="4"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13" xfId="0" applyFont="1" applyFill="1" applyBorder="1" applyAlignment="1">
      <alignment horizontal="center" vertical="top" wrapText="1"/>
    </xf>
    <xf numFmtId="0" fontId="5" fillId="0" borderId="21" xfId="0" applyFont="1" applyFill="1" applyBorder="1" applyAlignment="1">
      <alignment horizontal="center" vertical="top" wrapText="1"/>
    </xf>
    <xf numFmtId="0" fontId="5" fillId="0" borderId="24"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1"/>
  <sheetViews>
    <sheetView tabSelected="1" topLeftCell="B1" zoomScale="70" zoomScaleNormal="70" workbookViewId="0">
      <selection activeCell="E6" sqref="E6:Q121"/>
    </sheetView>
  </sheetViews>
  <sheetFormatPr defaultRowHeight="14.4" x14ac:dyDescent="0.3"/>
  <cols>
    <col min="2" max="2" width="34.5546875" customWidth="1"/>
    <col min="3" max="3" width="27" customWidth="1"/>
    <col min="4" max="4" width="18.109375" customWidth="1"/>
    <col min="5" max="5" width="27.44140625" customWidth="1"/>
    <col min="6" max="6" width="16.109375" bestFit="1" customWidth="1"/>
    <col min="7" max="7" width="20.33203125" customWidth="1"/>
  </cols>
  <sheetData>
    <row r="1" spans="1:17" x14ac:dyDescent="0.3">
      <c r="A1" s="1"/>
      <c r="B1" s="2"/>
      <c r="C1" s="2"/>
      <c r="D1" s="2"/>
      <c r="E1" s="2"/>
      <c r="F1" s="2"/>
      <c r="G1" s="2"/>
      <c r="H1" s="2"/>
      <c r="I1" s="2"/>
      <c r="J1" s="2"/>
      <c r="K1" s="2"/>
      <c r="L1" s="2"/>
      <c r="M1" s="2"/>
      <c r="N1" s="2"/>
      <c r="O1" s="2"/>
      <c r="P1" s="2"/>
      <c r="Q1" s="2"/>
    </row>
    <row r="2" spans="1:17" ht="23.4" thickBot="1" x14ac:dyDescent="0.45">
      <c r="A2" s="177" t="s">
        <v>53</v>
      </c>
      <c r="B2" s="177"/>
      <c r="C2" s="177"/>
      <c r="D2" s="177"/>
      <c r="E2" s="177"/>
      <c r="F2" s="177"/>
      <c r="G2" s="177"/>
      <c r="H2" s="177"/>
      <c r="I2" s="177"/>
      <c r="J2" s="177"/>
      <c r="K2" s="177"/>
      <c r="L2" s="177"/>
      <c r="M2" s="177"/>
      <c r="N2" s="177"/>
      <c r="O2" s="177"/>
      <c r="P2" s="177"/>
      <c r="Q2" s="177"/>
    </row>
    <row r="3" spans="1:17" ht="15.6" x14ac:dyDescent="0.3">
      <c r="A3" s="171" t="s">
        <v>0</v>
      </c>
      <c r="B3" s="173" t="s">
        <v>1</v>
      </c>
      <c r="C3" s="175" t="s">
        <v>2</v>
      </c>
      <c r="D3" s="175" t="s">
        <v>3</v>
      </c>
      <c r="E3" s="173" t="s">
        <v>55</v>
      </c>
      <c r="F3" s="173" t="s">
        <v>57</v>
      </c>
      <c r="G3" s="173"/>
      <c r="H3" s="178" t="s">
        <v>54</v>
      </c>
      <c r="I3" s="179"/>
      <c r="J3" s="179"/>
      <c r="K3" s="179"/>
      <c r="L3" s="179"/>
      <c r="M3" s="179"/>
      <c r="N3" s="179"/>
      <c r="O3" s="179"/>
      <c r="P3" s="179"/>
      <c r="Q3" s="180"/>
    </row>
    <row r="4" spans="1:17" ht="48" customHeight="1" thickBot="1" x14ac:dyDescent="0.35">
      <c r="A4" s="172"/>
      <c r="B4" s="174"/>
      <c r="C4" s="176"/>
      <c r="D4" s="176"/>
      <c r="E4" s="174"/>
      <c r="F4" s="3" t="s">
        <v>4</v>
      </c>
      <c r="G4" s="39" t="s">
        <v>5</v>
      </c>
      <c r="H4" s="181"/>
      <c r="I4" s="182"/>
      <c r="J4" s="182"/>
      <c r="K4" s="182"/>
      <c r="L4" s="182"/>
      <c r="M4" s="182"/>
      <c r="N4" s="182"/>
      <c r="O4" s="182"/>
      <c r="P4" s="182"/>
      <c r="Q4" s="183"/>
    </row>
    <row r="5" spans="1:17" ht="16.2" thickBot="1" x14ac:dyDescent="0.35">
      <c r="A5" s="4"/>
      <c r="B5" s="5"/>
      <c r="C5" s="5"/>
      <c r="D5" s="5"/>
      <c r="E5" s="5"/>
      <c r="F5" s="5"/>
      <c r="G5" s="40"/>
      <c r="H5" s="6"/>
      <c r="I5" s="7"/>
      <c r="J5" s="7"/>
      <c r="K5" s="7"/>
      <c r="L5" s="7"/>
      <c r="M5" s="7"/>
      <c r="N5" s="7"/>
      <c r="O5" s="7"/>
      <c r="P5" s="7"/>
      <c r="Q5" s="8"/>
    </row>
    <row r="6" spans="1:17" ht="31.2" x14ac:dyDescent="0.3">
      <c r="A6" s="121">
        <v>1</v>
      </c>
      <c r="B6" s="125" t="s">
        <v>6</v>
      </c>
      <c r="C6" s="102" t="s">
        <v>7</v>
      </c>
      <c r="D6" s="9" t="s">
        <v>8</v>
      </c>
      <c r="E6" s="17">
        <f>E7+E8+E9+E10</f>
        <v>3367885</v>
      </c>
      <c r="F6" s="17">
        <f>F7+F8+F9+F10</f>
        <v>520879.60000000003</v>
      </c>
      <c r="G6" s="50">
        <f>F6/E6*100</f>
        <v>15.466074405747229</v>
      </c>
      <c r="H6" s="87" t="s">
        <v>65</v>
      </c>
      <c r="I6" s="104"/>
      <c r="J6" s="104"/>
      <c r="K6" s="104"/>
      <c r="L6" s="104"/>
      <c r="M6" s="104"/>
      <c r="N6" s="104"/>
      <c r="O6" s="104"/>
      <c r="P6" s="104"/>
      <c r="Q6" s="105"/>
    </row>
    <row r="7" spans="1:17" ht="31.2" x14ac:dyDescent="0.3">
      <c r="A7" s="122"/>
      <c r="B7" s="126"/>
      <c r="C7" s="85"/>
      <c r="D7" s="10" t="s">
        <v>9</v>
      </c>
      <c r="E7" s="42">
        <v>93867.199999999997</v>
      </c>
      <c r="F7" s="42">
        <v>13385.7</v>
      </c>
      <c r="G7" s="51">
        <f>F7/E7*100</f>
        <v>14.260252782654645</v>
      </c>
      <c r="H7" s="106"/>
      <c r="I7" s="107"/>
      <c r="J7" s="107"/>
      <c r="K7" s="107"/>
      <c r="L7" s="107"/>
      <c r="M7" s="107"/>
      <c r="N7" s="107"/>
      <c r="O7" s="107"/>
      <c r="P7" s="107"/>
      <c r="Q7" s="108"/>
    </row>
    <row r="8" spans="1:17" ht="46.8" x14ac:dyDescent="0.3">
      <c r="A8" s="122"/>
      <c r="B8" s="126"/>
      <c r="C8" s="85"/>
      <c r="D8" s="10" t="s">
        <v>10</v>
      </c>
      <c r="E8" s="42">
        <v>2489870.1</v>
      </c>
      <c r="F8" s="42">
        <v>327786.2</v>
      </c>
      <c r="G8" s="51">
        <f>F8/E8*100</f>
        <v>13.164791207380658</v>
      </c>
      <c r="H8" s="106"/>
      <c r="I8" s="107"/>
      <c r="J8" s="107"/>
      <c r="K8" s="107"/>
      <c r="L8" s="107"/>
      <c r="M8" s="107"/>
      <c r="N8" s="107"/>
      <c r="O8" s="107"/>
      <c r="P8" s="107"/>
      <c r="Q8" s="108"/>
    </row>
    <row r="9" spans="1:17" ht="46.8" x14ac:dyDescent="0.3">
      <c r="A9" s="129"/>
      <c r="B9" s="127"/>
      <c r="C9" s="85"/>
      <c r="D9" s="11" t="s">
        <v>11</v>
      </c>
      <c r="E9" s="52">
        <v>784147.7</v>
      </c>
      <c r="F9" s="52">
        <v>179707.7</v>
      </c>
      <c r="G9" s="53">
        <f>F9/E9*100</f>
        <v>22.917583001263665</v>
      </c>
      <c r="H9" s="106"/>
      <c r="I9" s="107"/>
      <c r="J9" s="107"/>
      <c r="K9" s="107"/>
      <c r="L9" s="107"/>
      <c r="M9" s="107"/>
      <c r="N9" s="107"/>
      <c r="O9" s="107"/>
      <c r="P9" s="107"/>
      <c r="Q9" s="108"/>
    </row>
    <row r="10" spans="1:17" ht="31.8" thickBot="1" x14ac:dyDescent="0.35">
      <c r="A10" s="130"/>
      <c r="B10" s="128"/>
      <c r="C10" s="103"/>
      <c r="D10" s="12" t="s">
        <v>12</v>
      </c>
      <c r="E10" s="46">
        <v>0</v>
      </c>
      <c r="F10" s="46">
        <v>0</v>
      </c>
      <c r="G10" s="54">
        <v>0</v>
      </c>
      <c r="H10" s="109"/>
      <c r="I10" s="110"/>
      <c r="J10" s="110"/>
      <c r="K10" s="110"/>
      <c r="L10" s="110"/>
      <c r="M10" s="110"/>
      <c r="N10" s="110"/>
      <c r="O10" s="110"/>
      <c r="P10" s="110"/>
      <c r="Q10" s="111"/>
    </row>
    <row r="11" spans="1:17" ht="31.2" x14ac:dyDescent="0.3">
      <c r="A11" s="121">
        <v>2</v>
      </c>
      <c r="B11" s="125" t="s">
        <v>13</v>
      </c>
      <c r="C11" s="102" t="s">
        <v>14</v>
      </c>
      <c r="D11" s="13" t="s">
        <v>8</v>
      </c>
      <c r="E11" s="17">
        <f>E12+E13+E14+E15</f>
        <v>35943.199999999997</v>
      </c>
      <c r="F11" s="17">
        <f>F12+F13+F14+F15</f>
        <v>4658.6000000000004</v>
      </c>
      <c r="G11" s="17">
        <f>F11/E11*100</f>
        <v>12.961005141445394</v>
      </c>
      <c r="H11" s="87" t="s">
        <v>72</v>
      </c>
      <c r="I11" s="104"/>
      <c r="J11" s="104"/>
      <c r="K11" s="104"/>
      <c r="L11" s="104"/>
      <c r="M11" s="104"/>
      <c r="N11" s="104"/>
      <c r="O11" s="104"/>
      <c r="P11" s="104"/>
      <c r="Q11" s="105"/>
    </row>
    <row r="12" spans="1:17" ht="31.2" x14ac:dyDescent="0.3">
      <c r="A12" s="122"/>
      <c r="B12" s="126"/>
      <c r="C12" s="85"/>
      <c r="D12" s="14" t="s">
        <v>9</v>
      </c>
      <c r="E12" s="42">
        <v>0</v>
      </c>
      <c r="F12" s="42">
        <v>0</v>
      </c>
      <c r="G12" s="42">
        <v>0</v>
      </c>
      <c r="H12" s="106"/>
      <c r="I12" s="107"/>
      <c r="J12" s="107"/>
      <c r="K12" s="107"/>
      <c r="L12" s="107"/>
      <c r="M12" s="107"/>
      <c r="N12" s="107"/>
      <c r="O12" s="107"/>
      <c r="P12" s="107"/>
      <c r="Q12" s="108"/>
    </row>
    <row r="13" spans="1:17" ht="46.8" x14ac:dyDescent="0.3">
      <c r="A13" s="122"/>
      <c r="B13" s="126"/>
      <c r="C13" s="85"/>
      <c r="D13" s="14" t="s">
        <v>10</v>
      </c>
      <c r="E13" s="37">
        <v>25178.400000000001</v>
      </c>
      <c r="F13" s="42">
        <v>858.6</v>
      </c>
      <c r="G13" s="42">
        <f>F13/E13*100</f>
        <v>3.4100657706605664</v>
      </c>
      <c r="H13" s="106"/>
      <c r="I13" s="107"/>
      <c r="J13" s="107"/>
      <c r="K13" s="107"/>
      <c r="L13" s="107"/>
      <c r="M13" s="107"/>
      <c r="N13" s="107"/>
      <c r="O13" s="107"/>
      <c r="P13" s="107"/>
      <c r="Q13" s="108"/>
    </row>
    <row r="14" spans="1:17" ht="46.8" x14ac:dyDescent="0.3">
      <c r="A14" s="122"/>
      <c r="B14" s="127"/>
      <c r="C14" s="85"/>
      <c r="D14" s="14" t="s">
        <v>11</v>
      </c>
      <c r="E14" s="55">
        <v>10764.8</v>
      </c>
      <c r="F14" s="42">
        <v>3800</v>
      </c>
      <c r="G14" s="42">
        <f>F14/E14*100</f>
        <v>35.300237812128422</v>
      </c>
      <c r="H14" s="106"/>
      <c r="I14" s="107"/>
      <c r="J14" s="107"/>
      <c r="K14" s="107"/>
      <c r="L14" s="107"/>
      <c r="M14" s="107"/>
      <c r="N14" s="107"/>
      <c r="O14" s="107"/>
      <c r="P14" s="107"/>
      <c r="Q14" s="108"/>
    </row>
    <row r="15" spans="1:17" ht="45" customHeight="1" thickBot="1" x14ac:dyDescent="0.35">
      <c r="A15" s="130"/>
      <c r="B15" s="128"/>
      <c r="C15" s="103"/>
      <c r="D15" s="12" t="s">
        <v>12</v>
      </c>
      <c r="E15" s="46">
        <v>0</v>
      </c>
      <c r="F15" s="46">
        <v>0</v>
      </c>
      <c r="G15" s="46">
        <v>0</v>
      </c>
      <c r="H15" s="109"/>
      <c r="I15" s="110"/>
      <c r="J15" s="110"/>
      <c r="K15" s="110"/>
      <c r="L15" s="110"/>
      <c r="M15" s="110"/>
      <c r="N15" s="110"/>
      <c r="O15" s="110"/>
      <c r="P15" s="110"/>
      <c r="Q15" s="111"/>
    </row>
    <row r="16" spans="1:17" ht="31.2" x14ac:dyDescent="0.3">
      <c r="A16" s="121">
        <v>3</v>
      </c>
      <c r="B16" s="125" t="s">
        <v>15</v>
      </c>
      <c r="C16" s="184" t="s">
        <v>16</v>
      </c>
      <c r="D16" s="9" t="s">
        <v>8</v>
      </c>
      <c r="E16" s="17">
        <f>E17+E18+E19+E20</f>
        <v>446011.4</v>
      </c>
      <c r="F16" s="17">
        <f>F17+F18+F19+F20</f>
        <v>71935.7</v>
      </c>
      <c r="G16" s="17">
        <f t="shared" ref="G16:G21" si="0">F16/E16*100</f>
        <v>16.128668460043848</v>
      </c>
      <c r="H16" s="87" t="s">
        <v>73</v>
      </c>
      <c r="I16" s="104"/>
      <c r="J16" s="104"/>
      <c r="K16" s="104"/>
      <c r="L16" s="104"/>
      <c r="M16" s="104"/>
      <c r="N16" s="104"/>
      <c r="O16" s="104"/>
      <c r="P16" s="104"/>
      <c r="Q16" s="105"/>
    </row>
    <row r="17" spans="1:17" ht="31.2" x14ac:dyDescent="0.3">
      <c r="A17" s="122"/>
      <c r="B17" s="126"/>
      <c r="C17" s="131"/>
      <c r="D17" s="10" t="s">
        <v>9</v>
      </c>
      <c r="E17" s="42">
        <v>10416</v>
      </c>
      <c r="F17" s="42">
        <v>0</v>
      </c>
      <c r="G17" s="42">
        <f t="shared" si="0"/>
        <v>0</v>
      </c>
      <c r="H17" s="106"/>
      <c r="I17" s="107"/>
      <c r="J17" s="107"/>
      <c r="K17" s="107"/>
      <c r="L17" s="107"/>
      <c r="M17" s="107"/>
      <c r="N17" s="107"/>
      <c r="O17" s="107"/>
      <c r="P17" s="107"/>
      <c r="Q17" s="108"/>
    </row>
    <row r="18" spans="1:17" ht="46.8" x14ac:dyDescent="0.3">
      <c r="A18" s="122"/>
      <c r="B18" s="126"/>
      <c r="C18" s="131"/>
      <c r="D18" s="11" t="s">
        <v>10</v>
      </c>
      <c r="E18" s="37">
        <v>21119.7</v>
      </c>
      <c r="F18" s="42">
        <v>915.8</v>
      </c>
      <c r="G18" s="42">
        <f t="shared" si="0"/>
        <v>4.3362358366832856</v>
      </c>
      <c r="H18" s="106"/>
      <c r="I18" s="107"/>
      <c r="J18" s="107"/>
      <c r="K18" s="107"/>
      <c r="L18" s="107"/>
      <c r="M18" s="107"/>
      <c r="N18" s="107"/>
      <c r="O18" s="107"/>
      <c r="P18" s="107"/>
      <c r="Q18" s="108"/>
    </row>
    <row r="19" spans="1:17" ht="46.8" x14ac:dyDescent="0.3">
      <c r="A19" s="129"/>
      <c r="B19" s="127"/>
      <c r="C19" s="131"/>
      <c r="D19" s="10" t="s">
        <v>11</v>
      </c>
      <c r="E19" s="56">
        <v>414473.2</v>
      </c>
      <c r="F19" s="52">
        <v>71019.899999999994</v>
      </c>
      <c r="G19" s="52">
        <f t="shared" si="0"/>
        <v>17.134980018008399</v>
      </c>
      <c r="H19" s="106"/>
      <c r="I19" s="107"/>
      <c r="J19" s="107"/>
      <c r="K19" s="107"/>
      <c r="L19" s="107"/>
      <c r="M19" s="107"/>
      <c r="N19" s="107"/>
      <c r="O19" s="107"/>
      <c r="P19" s="107"/>
      <c r="Q19" s="108"/>
    </row>
    <row r="20" spans="1:17" ht="169.5" customHeight="1" thickBot="1" x14ac:dyDescent="0.35">
      <c r="A20" s="130"/>
      <c r="B20" s="128"/>
      <c r="C20" s="185"/>
      <c r="D20" s="15" t="s">
        <v>12</v>
      </c>
      <c r="E20" s="57">
        <v>2.5</v>
      </c>
      <c r="F20" s="46">
        <v>0</v>
      </c>
      <c r="G20" s="46">
        <f t="shared" si="0"/>
        <v>0</v>
      </c>
      <c r="H20" s="109"/>
      <c r="I20" s="110"/>
      <c r="J20" s="110"/>
      <c r="K20" s="110"/>
      <c r="L20" s="110"/>
      <c r="M20" s="110"/>
      <c r="N20" s="110"/>
      <c r="O20" s="110"/>
      <c r="P20" s="110"/>
      <c r="Q20" s="111"/>
    </row>
    <row r="21" spans="1:17" ht="31.2" x14ac:dyDescent="0.3">
      <c r="A21" s="157">
        <v>4</v>
      </c>
      <c r="B21" s="160" t="s">
        <v>17</v>
      </c>
      <c r="C21" s="160" t="s">
        <v>14</v>
      </c>
      <c r="D21" s="16" t="s">
        <v>8</v>
      </c>
      <c r="E21" s="17">
        <f>E22+E23+E24+E25</f>
        <v>294313.59999999998</v>
      </c>
      <c r="F21" s="17">
        <f>F22+F23+F24+F25</f>
        <v>51730.6</v>
      </c>
      <c r="G21" s="17">
        <f t="shared" si="0"/>
        <v>17.576693703586923</v>
      </c>
      <c r="H21" s="87" t="s">
        <v>74</v>
      </c>
      <c r="I21" s="163"/>
      <c r="J21" s="163"/>
      <c r="K21" s="163"/>
      <c r="L21" s="163"/>
      <c r="M21" s="163"/>
      <c r="N21" s="163"/>
      <c r="O21" s="163"/>
      <c r="P21" s="163"/>
      <c r="Q21" s="164"/>
    </row>
    <row r="22" spans="1:17" ht="31.2" x14ac:dyDescent="0.3">
      <c r="A22" s="158"/>
      <c r="B22" s="161"/>
      <c r="C22" s="161"/>
      <c r="D22" s="18" t="s">
        <v>9</v>
      </c>
      <c r="E22" s="42">
        <v>0</v>
      </c>
      <c r="F22" s="42">
        <v>0</v>
      </c>
      <c r="G22" s="42">
        <v>0</v>
      </c>
      <c r="H22" s="165"/>
      <c r="I22" s="166"/>
      <c r="J22" s="166"/>
      <c r="K22" s="166"/>
      <c r="L22" s="166"/>
      <c r="M22" s="166"/>
      <c r="N22" s="166"/>
      <c r="O22" s="166"/>
      <c r="P22" s="166"/>
      <c r="Q22" s="167"/>
    </row>
    <row r="23" spans="1:17" ht="46.8" x14ac:dyDescent="0.3">
      <c r="A23" s="158"/>
      <c r="B23" s="161"/>
      <c r="C23" s="161"/>
      <c r="D23" s="18" t="s">
        <v>10</v>
      </c>
      <c r="E23" s="37">
        <v>10654.1</v>
      </c>
      <c r="F23" s="43">
        <v>1971</v>
      </c>
      <c r="G23" s="42">
        <f>F23/E23*100</f>
        <v>18.49992021850743</v>
      </c>
      <c r="H23" s="165"/>
      <c r="I23" s="166"/>
      <c r="J23" s="166"/>
      <c r="K23" s="166"/>
      <c r="L23" s="166"/>
      <c r="M23" s="166"/>
      <c r="N23" s="166"/>
      <c r="O23" s="166"/>
      <c r="P23" s="166"/>
      <c r="Q23" s="167"/>
    </row>
    <row r="24" spans="1:17" ht="46.8" x14ac:dyDescent="0.3">
      <c r="A24" s="158"/>
      <c r="B24" s="161"/>
      <c r="C24" s="161"/>
      <c r="D24" s="18" t="s">
        <v>11</v>
      </c>
      <c r="E24" s="37">
        <v>283659.5</v>
      </c>
      <c r="F24" s="42">
        <v>49759.6</v>
      </c>
      <c r="G24" s="42">
        <f>F24/E24*100</f>
        <v>17.542017806560331</v>
      </c>
      <c r="H24" s="165"/>
      <c r="I24" s="166"/>
      <c r="J24" s="166"/>
      <c r="K24" s="166"/>
      <c r="L24" s="166"/>
      <c r="M24" s="166"/>
      <c r="N24" s="166"/>
      <c r="O24" s="166"/>
      <c r="P24" s="166"/>
      <c r="Q24" s="167"/>
    </row>
    <row r="25" spans="1:17" ht="153.75" customHeight="1" thickBot="1" x14ac:dyDescent="0.35">
      <c r="A25" s="159"/>
      <c r="B25" s="162"/>
      <c r="C25" s="162"/>
      <c r="D25" s="19" t="s">
        <v>18</v>
      </c>
      <c r="E25" s="44">
        <v>0</v>
      </c>
      <c r="F25" s="45">
        <v>0</v>
      </c>
      <c r="G25" s="46">
        <v>0</v>
      </c>
      <c r="H25" s="168"/>
      <c r="I25" s="169"/>
      <c r="J25" s="169"/>
      <c r="K25" s="169"/>
      <c r="L25" s="169"/>
      <c r="M25" s="169"/>
      <c r="N25" s="169"/>
      <c r="O25" s="169"/>
      <c r="P25" s="169"/>
      <c r="Q25" s="170"/>
    </row>
    <row r="26" spans="1:17" ht="31.2" x14ac:dyDescent="0.3">
      <c r="A26" s="121">
        <v>5</v>
      </c>
      <c r="B26" s="125" t="s">
        <v>19</v>
      </c>
      <c r="C26" s="102" t="s">
        <v>14</v>
      </c>
      <c r="D26" s="9" t="s">
        <v>8</v>
      </c>
      <c r="E26" s="17">
        <f>E27+E28+E29</f>
        <v>16211</v>
      </c>
      <c r="F26" s="17">
        <f>F27+F28+F29</f>
        <v>1556.7</v>
      </c>
      <c r="G26" s="58">
        <f>F26/E26*100</f>
        <v>9.602738881006724</v>
      </c>
      <c r="H26" s="87" t="s">
        <v>66</v>
      </c>
      <c r="I26" s="104"/>
      <c r="J26" s="104"/>
      <c r="K26" s="104"/>
      <c r="L26" s="104"/>
      <c r="M26" s="104"/>
      <c r="N26" s="104"/>
      <c r="O26" s="104"/>
      <c r="P26" s="104"/>
      <c r="Q26" s="105"/>
    </row>
    <row r="27" spans="1:17" ht="31.2" x14ac:dyDescent="0.3">
      <c r="A27" s="122"/>
      <c r="B27" s="126"/>
      <c r="C27" s="85"/>
      <c r="D27" s="10" t="s">
        <v>9</v>
      </c>
      <c r="E27" s="51">
        <v>0</v>
      </c>
      <c r="F27" s="51">
        <v>0</v>
      </c>
      <c r="G27" s="51">
        <v>0</v>
      </c>
      <c r="H27" s="106"/>
      <c r="I27" s="107"/>
      <c r="J27" s="107"/>
      <c r="K27" s="107"/>
      <c r="L27" s="107"/>
      <c r="M27" s="107"/>
      <c r="N27" s="107"/>
      <c r="O27" s="107"/>
      <c r="P27" s="107"/>
      <c r="Q27" s="108"/>
    </row>
    <row r="28" spans="1:17" ht="46.8" x14ac:dyDescent="0.3">
      <c r="A28" s="122"/>
      <c r="B28" s="126"/>
      <c r="C28" s="85"/>
      <c r="D28" s="10" t="s">
        <v>10</v>
      </c>
      <c r="E28" s="55">
        <v>11129.5</v>
      </c>
      <c r="F28" s="42">
        <v>1556.7</v>
      </c>
      <c r="G28" s="51">
        <f>F28/E28*100</f>
        <v>13.987151264656994</v>
      </c>
      <c r="H28" s="106"/>
      <c r="I28" s="107"/>
      <c r="J28" s="107"/>
      <c r="K28" s="107"/>
      <c r="L28" s="107"/>
      <c r="M28" s="107"/>
      <c r="N28" s="107"/>
      <c r="O28" s="107"/>
      <c r="P28" s="107"/>
      <c r="Q28" s="108"/>
    </row>
    <row r="29" spans="1:17" ht="47.4" thickBot="1" x14ac:dyDescent="0.35">
      <c r="A29" s="130"/>
      <c r="B29" s="128"/>
      <c r="C29" s="103"/>
      <c r="D29" s="12" t="s">
        <v>11</v>
      </c>
      <c r="E29" s="57">
        <v>5081.5</v>
      </c>
      <c r="F29" s="51">
        <v>0</v>
      </c>
      <c r="G29" s="54">
        <f>F29/E29*100</f>
        <v>0</v>
      </c>
      <c r="H29" s="109"/>
      <c r="I29" s="110"/>
      <c r="J29" s="110"/>
      <c r="K29" s="110"/>
      <c r="L29" s="110"/>
      <c r="M29" s="110"/>
      <c r="N29" s="110"/>
      <c r="O29" s="110"/>
      <c r="P29" s="110"/>
      <c r="Q29" s="111"/>
    </row>
    <row r="30" spans="1:17" ht="31.2" x14ac:dyDescent="0.3">
      <c r="A30" s="121">
        <v>6</v>
      </c>
      <c r="B30" s="125" t="s">
        <v>20</v>
      </c>
      <c r="C30" s="102" t="s">
        <v>21</v>
      </c>
      <c r="D30" s="13" t="s">
        <v>8</v>
      </c>
      <c r="E30" s="17">
        <f>E31+E32+E33+E34</f>
        <v>2449.9</v>
      </c>
      <c r="F30" s="17">
        <f>F31+F32+F33+F34</f>
        <v>0</v>
      </c>
      <c r="G30" s="58">
        <f t="shared" ref="G30:G32" si="1">F30/E30*100</f>
        <v>0</v>
      </c>
      <c r="H30" s="151" t="s">
        <v>60</v>
      </c>
      <c r="I30" s="152"/>
      <c r="J30" s="152"/>
      <c r="K30" s="152"/>
      <c r="L30" s="152"/>
      <c r="M30" s="152"/>
      <c r="N30" s="152"/>
      <c r="O30" s="152"/>
      <c r="P30" s="152"/>
      <c r="Q30" s="153"/>
    </row>
    <row r="31" spans="1:17" ht="31.2" x14ac:dyDescent="0.3">
      <c r="A31" s="122"/>
      <c r="B31" s="126"/>
      <c r="C31" s="85"/>
      <c r="D31" s="14" t="s">
        <v>9</v>
      </c>
      <c r="E31" s="59">
        <v>0</v>
      </c>
      <c r="F31" s="59">
        <v>0</v>
      </c>
      <c r="G31" s="59">
        <v>0</v>
      </c>
      <c r="H31" s="151"/>
      <c r="I31" s="152"/>
      <c r="J31" s="152"/>
      <c r="K31" s="152"/>
      <c r="L31" s="152"/>
      <c r="M31" s="152"/>
      <c r="N31" s="152"/>
      <c r="O31" s="152"/>
      <c r="P31" s="152"/>
      <c r="Q31" s="153"/>
    </row>
    <row r="32" spans="1:17" ht="46.8" x14ac:dyDescent="0.3">
      <c r="A32" s="122"/>
      <c r="B32" s="126"/>
      <c r="C32" s="85"/>
      <c r="D32" s="20" t="s">
        <v>10</v>
      </c>
      <c r="E32" s="59">
        <v>2449.9</v>
      </c>
      <c r="F32" s="59">
        <v>0</v>
      </c>
      <c r="G32" s="51">
        <f t="shared" si="1"/>
        <v>0</v>
      </c>
      <c r="H32" s="151"/>
      <c r="I32" s="152"/>
      <c r="J32" s="152"/>
      <c r="K32" s="152"/>
      <c r="L32" s="152"/>
      <c r="M32" s="152"/>
      <c r="N32" s="152"/>
      <c r="O32" s="152"/>
      <c r="P32" s="152"/>
      <c r="Q32" s="153"/>
    </row>
    <row r="33" spans="1:17" ht="46.8" x14ac:dyDescent="0.3">
      <c r="A33" s="129"/>
      <c r="B33" s="127"/>
      <c r="C33" s="85"/>
      <c r="D33" s="21" t="s">
        <v>11</v>
      </c>
      <c r="E33" s="59">
        <v>0</v>
      </c>
      <c r="F33" s="59">
        <v>0</v>
      </c>
      <c r="G33" s="59">
        <v>0</v>
      </c>
      <c r="H33" s="151"/>
      <c r="I33" s="152"/>
      <c r="J33" s="152"/>
      <c r="K33" s="152"/>
      <c r="L33" s="152"/>
      <c r="M33" s="152"/>
      <c r="N33" s="152"/>
      <c r="O33" s="152"/>
      <c r="P33" s="152"/>
      <c r="Q33" s="153"/>
    </row>
    <row r="34" spans="1:17" ht="31.8" thickBot="1" x14ac:dyDescent="0.35">
      <c r="A34" s="130"/>
      <c r="B34" s="128"/>
      <c r="C34" s="103"/>
      <c r="D34" s="12" t="s">
        <v>22</v>
      </c>
      <c r="E34" s="59">
        <v>0</v>
      </c>
      <c r="F34" s="59">
        <v>0</v>
      </c>
      <c r="G34" s="59">
        <v>0</v>
      </c>
      <c r="H34" s="154"/>
      <c r="I34" s="155"/>
      <c r="J34" s="155"/>
      <c r="K34" s="155"/>
      <c r="L34" s="155"/>
      <c r="M34" s="155"/>
      <c r="N34" s="155"/>
      <c r="O34" s="155"/>
      <c r="P34" s="155"/>
      <c r="Q34" s="156"/>
    </row>
    <row r="35" spans="1:17" ht="31.2" x14ac:dyDescent="0.3">
      <c r="A35" s="121">
        <v>7</v>
      </c>
      <c r="B35" s="125" t="s">
        <v>23</v>
      </c>
      <c r="C35" s="102" t="s">
        <v>21</v>
      </c>
      <c r="D35" s="9" t="s">
        <v>8</v>
      </c>
      <c r="E35" s="17">
        <f>E36+E37+E38+E39</f>
        <v>11279.3</v>
      </c>
      <c r="F35" s="17">
        <f>F36+F37+F38+F39</f>
        <v>2911.2</v>
      </c>
      <c r="G35" s="17">
        <f>F35/E35*100</f>
        <v>25.810112329665845</v>
      </c>
      <c r="H35" s="87" t="s">
        <v>58</v>
      </c>
      <c r="I35" s="104"/>
      <c r="J35" s="104"/>
      <c r="K35" s="104"/>
      <c r="L35" s="104"/>
      <c r="M35" s="104"/>
      <c r="N35" s="104"/>
      <c r="O35" s="104"/>
      <c r="P35" s="104"/>
      <c r="Q35" s="105"/>
    </row>
    <row r="36" spans="1:17" ht="31.2" x14ac:dyDescent="0.3">
      <c r="A36" s="122"/>
      <c r="B36" s="126"/>
      <c r="C36" s="85"/>
      <c r="D36" s="10" t="s">
        <v>9</v>
      </c>
      <c r="E36" s="42">
        <v>0</v>
      </c>
      <c r="F36" s="42">
        <v>0</v>
      </c>
      <c r="G36" s="42">
        <v>0</v>
      </c>
      <c r="H36" s="106"/>
      <c r="I36" s="107"/>
      <c r="J36" s="107"/>
      <c r="K36" s="107"/>
      <c r="L36" s="107"/>
      <c r="M36" s="107"/>
      <c r="N36" s="107"/>
      <c r="O36" s="107"/>
      <c r="P36" s="107"/>
      <c r="Q36" s="108"/>
    </row>
    <row r="37" spans="1:17" ht="46.8" x14ac:dyDescent="0.3">
      <c r="A37" s="122"/>
      <c r="B37" s="126"/>
      <c r="C37" s="85"/>
      <c r="D37" s="10" t="s">
        <v>10</v>
      </c>
      <c r="E37" s="55">
        <v>10979.3</v>
      </c>
      <c r="F37" s="42">
        <v>2911.2</v>
      </c>
      <c r="G37" s="42">
        <f>F37/E37*100</f>
        <v>26.515351616223253</v>
      </c>
      <c r="H37" s="106"/>
      <c r="I37" s="107"/>
      <c r="J37" s="107"/>
      <c r="K37" s="107"/>
      <c r="L37" s="107"/>
      <c r="M37" s="107"/>
      <c r="N37" s="107"/>
      <c r="O37" s="107"/>
      <c r="P37" s="107"/>
      <c r="Q37" s="108"/>
    </row>
    <row r="38" spans="1:17" ht="46.8" x14ac:dyDescent="0.3">
      <c r="A38" s="122"/>
      <c r="B38" s="127"/>
      <c r="C38" s="85"/>
      <c r="D38" s="10" t="s">
        <v>11</v>
      </c>
      <c r="E38" s="59">
        <v>300</v>
      </c>
      <c r="F38" s="42">
        <v>0</v>
      </c>
      <c r="G38" s="42">
        <f>F38/E38*100</f>
        <v>0</v>
      </c>
      <c r="H38" s="106"/>
      <c r="I38" s="107"/>
      <c r="J38" s="107"/>
      <c r="K38" s="107"/>
      <c r="L38" s="107"/>
      <c r="M38" s="107"/>
      <c r="N38" s="107"/>
      <c r="O38" s="107"/>
      <c r="P38" s="107"/>
      <c r="Q38" s="108"/>
    </row>
    <row r="39" spans="1:17" ht="31.8" thickBot="1" x14ac:dyDescent="0.35">
      <c r="A39" s="130"/>
      <c r="B39" s="128"/>
      <c r="C39" s="103"/>
      <c r="D39" s="12" t="s">
        <v>22</v>
      </c>
      <c r="E39" s="46">
        <v>0</v>
      </c>
      <c r="F39" s="46">
        <v>0</v>
      </c>
      <c r="G39" s="46">
        <v>0</v>
      </c>
      <c r="H39" s="109"/>
      <c r="I39" s="110"/>
      <c r="J39" s="110"/>
      <c r="K39" s="110"/>
      <c r="L39" s="110"/>
      <c r="M39" s="110"/>
      <c r="N39" s="110"/>
      <c r="O39" s="110"/>
      <c r="P39" s="110"/>
      <c r="Q39" s="111"/>
    </row>
    <row r="40" spans="1:17" ht="31.2" x14ac:dyDescent="0.3">
      <c r="A40" s="121">
        <v>8</v>
      </c>
      <c r="B40" s="125" t="s">
        <v>24</v>
      </c>
      <c r="C40" s="102" t="s">
        <v>25</v>
      </c>
      <c r="D40" s="9" t="s">
        <v>8</v>
      </c>
      <c r="E40" s="17">
        <f>E41+E42+E43+E44</f>
        <v>642376.70000000007</v>
      </c>
      <c r="F40" s="17">
        <f>F41+F42+F43+F44</f>
        <v>8946.6999999999989</v>
      </c>
      <c r="G40" s="60">
        <f>F40/E40*100</f>
        <v>1.3927497681656258</v>
      </c>
      <c r="H40" s="87" t="s">
        <v>67</v>
      </c>
      <c r="I40" s="104"/>
      <c r="J40" s="104"/>
      <c r="K40" s="104"/>
      <c r="L40" s="104"/>
      <c r="M40" s="104"/>
      <c r="N40" s="104"/>
      <c r="O40" s="104"/>
      <c r="P40" s="104"/>
      <c r="Q40" s="105"/>
    </row>
    <row r="41" spans="1:17" ht="31.2" x14ac:dyDescent="0.3">
      <c r="A41" s="122"/>
      <c r="B41" s="126"/>
      <c r="C41" s="85"/>
      <c r="D41" s="10" t="s">
        <v>9</v>
      </c>
      <c r="E41" s="42">
        <v>76077.8</v>
      </c>
      <c r="F41" s="42">
        <v>0</v>
      </c>
      <c r="G41" s="51">
        <f>F41/E41*100</f>
        <v>0</v>
      </c>
      <c r="H41" s="106"/>
      <c r="I41" s="107"/>
      <c r="J41" s="107"/>
      <c r="K41" s="107"/>
      <c r="L41" s="107"/>
      <c r="M41" s="107"/>
      <c r="N41" s="107"/>
      <c r="O41" s="107"/>
      <c r="P41" s="107"/>
      <c r="Q41" s="108"/>
    </row>
    <row r="42" spans="1:17" ht="46.8" x14ac:dyDescent="0.3">
      <c r="A42" s="122"/>
      <c r="B42" s="126"/>
      <c r="C42" s="85"/>
      <c r="D42" s="10" t="s">
        <v>10</v>
      </c>
      <c r="E42" s="55">
        <v>559636.30000000005</v>
      </c>
      <c r="F42" s="42">
        <v>8857.2999999999993</v>
      </c>
      <c r="G42" s="51">
        <f>F42/E42*100</f>
        <v>1.582688614015924</v>
      </c>
      <c r="H42" s="106"/>
      <c r="I42" s="107"/>
      <c r="J42" s="107"/>
      <c r="K42" s="107"/>
      <c r="L42" s="107"/>
      <c r="M42" s="107"/>
      <c r="N42" s="107"/>
      <c r="O42" s="107"/>
      <c r="P42" s="107"/>
      <c r="Q42" s="108"/>
    </row>
    <row r="43" spans="1:17" ht="46.8" x14ac:dyDescent="0.3">
      <c r="A43" s="129"/>
      <c r="B43" s="127"/>
      <c r="C43" s="85"/>
      <c r="D43" s="11" t="s">
        <v>11</v>
      </c>
      <c r="E43" s="59">
        <v>1334</v>
      </c>
      <c r="F43" s="61">
        <v>0</v>
      </c>
      <c r="G43" s="53">
        <f>F43/E43*100</f>
        <v>0</v>
      </c>
      <c r="H43" s="106"/>
      <c r="I43" s="107"/>
      <c r="J43" s="107"/>
      <c r="K43" s="107"/>
      <c r="L43" s="107"/>
      <c r="M43" s="107"/>
      <c r="N43" s="107"/>
      <c r="O43" s="107"/>
      <c r="P43" s="107"/>
      <c r="Q43" s="108"/>
    </row>
    <row r="44" spans="1:17" ht="36" customHeight="1" thickBot="1" x14ac:dyDescent="0.35">
      <c r="A44" s="130"/>
      <c r="B44" s="128"/>
      <c r="C44" s="103"/>
      <c r="D44" s="12" t="s">
        <v>22</v>
      </c>
      <c r="E44" s="46">
        <v>5328.6</v>
      </c>
      <c r="F44" s="46">
        <v>89.4</v>
      </c>
      <c r="G44" s="53">
        <f>F44/E44*100</f>
        <v>1.677738993356604</v>
      </c>
      <c r="H44" s="109"/>
      <c r="I44" s="110"/>
      <c r="J44" s="110"/>
      <c r="K44" s="110"/>
      <c r="L44" s="110"/>
      <c r="M44" s="110"/>
      <c r="N44" s="110"/>
      <c r="O44" s="110"/>
      <c r="P44" s="110"/>
      <c r="Q44" s="111"/>
    </row>
    <row r="45" spans="1:17" ht="31.2" x14ac:dyDescent="0.3">
      <c r="A45" s="144">
        <v>9</v>
      </c>
      <c r="B45" s="102" t="s">
        <v>26</v>
      </c>
      <c r="C45" s="102" t="s">
        <v>27</v>
      </c>
      <c r="D45" s="9" t="s">
        <v>8</v>
      </c>
      <c r="E45" s="17">
        <f>E46+E47+E48+E49</f>
        <v>1142632.2</v>
      </c>
      <c r="F45" s="17">
        <f>F46+F47+F48+F49</f>
        <v>260350.1</v>
      </c>
      <c r="G45" s="50">
        <f t="shared" ref="G45" si="2">F45/E45*100</f>
        <v>22.785118430935171</v>
      </c>
      <c r="H45" s="87" t="s">
        <v>68</v>
      </c>
      <c r="I45" s="104"/>
      <c r="J45" s="104"/>
      <c r="K45" s="104"/>
      <c r="L45" s="104"/>
      <c r="M45" s="104"/>
      <c r="N45" s="104"/>
      <c r="O45" s="104"/>
      <c r="P45" s="104"/>
      <c r="Q45" s="105"/>
    </row>
    <row r="46" spans="1:17" ht="31.2" x14ac:dyDescent="0.3">
      <c r="A46" s="123"/>
      <c r="B46" s="85"/>
      <c r="C46" s="85"/>
      <c r="D46" s="10" t="s">
        <v>9</v>
      </c>
      <c r="E46" s="42">
        <v>0</v>
      </c>
      <c r="F46" s="42">
        <v>0</v>
      </c>
      <c r="G46" s="62">
        <v>0</v>
      </c>
      <c r="H46" s="106"/>
      <c r="I46" s="107"/>
      <c r="J46" s="107"/>
      <c r="K46" s="107"/>
      <c r="L46" s="107"/>
      <c r="M46" s="107"/>
      <c r="N46" s="107"/>
      <c r="O46" s="107"/>
      <c r="P46" s="107"/>
      <c r="Q46" s="108"/>
    </row>
    <row r="47" spans="1:17" ht="46.8" x14ac:dyDescent="0.3">
      <c r="A47" s="123"/>
      <c r="B47" s="85"/>
      <c r="C47" s="85"/>
      <c r="D47" s="10" t="s">
        <v>10</v>
      </c>
      <c r="E47" s="55">
        <v>1019103.7</v>
      </c>
      <c r="F47" s="42">
        <v>255427.7</v>
      </c>
      <c r="G47" s="62">
        <f>F47/E47*100</f>
        <v>25.063955709315945</v>
      </c>
      <c r="H47" s="106"/>
      <c r="I47" s="107"/>
      <c r="J47" s="107"/>
      <c r="K47" s="107"/>
      <c r="L47" s="107"/>
      <c r="M47" s="107"/>
      <c r="N47" s="107"/>
      <c r="O47" s="107"/>
      <c r="P47" s="107"/>
      <c r="Q47" s="108"/>
    </row>
    <row r="48" spans="1:17" ht="46.8" x14ac:dyDescent="0.3">
      <c r="A48" s="123"/>
      <c r="B48" s="85"/>
      <c r="C48" s="85"/>
      <c r="D48" s="10" t="s">
        <v>11</v>
      </c>
      <c r="E48" s="37">
        <v>123528.5</v>
      </c>
      <c r="F48" s="43">
        <v>4922.3999999999996</v>
      </c>
      <c r="G48" s="62">
        <f>F48/E48*100</f>
        <v>3.9848294118361349</v>
      </c>
      <c r="H48" s="106"/>
      <c r="I48" s="107"/>
      <c r="J48" s="107"/>
      <c r="K48" s="107"/>
      <c r="L48" s="107"/>
      <c r="M48" s="107"/>
      <c r="N48" s="107"/>
      <c r="O48" s="107"/>
      <c r="P48" s="107"/>
      <c r="Q48" s="108"/>
    </row>
    <row r="49" spans="1:17" ht="18" customHeight="1" x14ac:dyDescent="0.3">
      <c r="A49" s="123"/>
      <c r="B49" s="85"/>
      <c r="C49" s="85"/>
      <c r="D49" s="145" t="s">
        <v>12</v>
      </c>
      <c r="E49" s="147">
        <v>0</v>
      </c>
      <c r="F49" s="147">
        <v>0</v>
      </c>
      <c r="G49" s="149">
        <v>0</v>
      </c>
      <c r="H49" s="106"/>
      <c r="I49" s="107"/>
      <c r="J49" s="107"/>
      <c r="K49" s="107"/>
      <c r="L49" s="107"/>
      <c r="M49" s="107"/>
      <c r="N49" s="107"/>
      <c r="O49" s="107"/>
      <c r="P49" s="107"/>
      <c r="Q49" s="108"/>
    </row>
    <row r="50" spans="1:17" ht="393" customHeight="1" thickBot="1" x14ac:dyDescent="0.35">
      <c r="A50" s="124"/>
      <c r="B50" s="103"/>
      <c r="C50" s="103"/>
      <c r="D50" s="146"/>
      <c r="E50" s="148"/>
      <c r="F50" s="148"/>
      <c r="G50" s="150"/>
      <c r="H50" s="109"/>
      <c r="I50" s="110"/>
      <c r="J50" s="110"/>
      <c r="K50" s="110"/>
      <c r="L50" s="110"/>
      <c r="M50" s="110"/>
      <c r="N50" s="110"/>
      <c r="O50" s="110"/>
      <c r="P50" s="110"/>
      <c r="Q50" s="111"/>
    </row>
    <row r="51" spans="1:17" ht="31.2" x14ac:dyDescent="0.3">
      <c r="A51" s="142">
        <v>10</v>
      </c>
      <c r="B51" s="143" t="s">
        <v>28</v>
      </c>
      <c r="C51" s="85" t="s">
        <v>29</v>
      </c>
      <c r="D51" s="22" t="s">
        <v>8</v>
      </c>
      <c r="E51" s="58">
        <f>E52+E53+E54+E55</f>
        <v>25</v>
      </c>
      <c r="F51" s="58">
        <f>F52+F53+F54+F55</f>
        <v>0</v>
      </c>
      <c r="G51" s="58">
        <f>F51/E51*100</f>
        <v>0</v>
      </c>
      <c r="H51" s="87" t="s">
        <v>62</v>
      </c>
      <c r="I51" s="104"/>
      <c r="J51" s="104"/>
      <c r="K51" s="104"/>
      <c r="L51" s="104"/>
      <c r="M51" s="104"/>
      <c r="N51" s="104"/>
      <c r="O51" s="104"/>
      <c r="P51" s="104"/>
      <c r="Q51" s="105"/>
    </row>
    <row r="52" spans="1:17" ht="31.2" x14ac:dyDescent="0.3">
      <c r="A52" s="122"/>
      <c r="B52" s="126"/>
      <c r="C52" s="85"/>
      <c r="D52" s="10" t="s">
        <v>9</v>
      </c>
      <c r="E52" s="51">
        <v>0</v>
      </c>
      <c r="F52" s="51">
        <v>0</v>
      </c>
      <c r="G52" s="51">
        <v>0</v>
      </c>
      <c r="H52" s="106"/>
      <c r="I52" s="107"/>
      <c r="J52" s="107"/>
      <c r="K52" s="107"/>
      <c r="L52" s="107"/>
      <c r="M52" s="107"/>
      <c r="N52" s="107"/>
      <c r="O52" s="107"/>
      <c r="P52" s="107"/>
      <c r="Q52" s="108"/>
    </row>
    <row r="53" spans="1:17" ht="46.8" x14ac:dyDescent="0.3">
      <c r="A53" s="122"/>
      <c r="B53" s="126"/>
      <c r="C53" s="85"/>
      <c r="D53" s="10" t="s">
        <v>10</v>
      </c>
      <c r="E53" s="51">
        <v>0</v>
      </c>
      <c r="F53" s="51">
        <v>0</v>
      </c>
      <c r="G53" s="51">
        <v>0</v>
      </c>
      <c r="H53" s="106"/>
      <c r="I53" s="107"/>
      <c r="J53" s="107"/>
      <c r="K53" s="107"/>
      <c r="L53" s="107"/>
      <c r="M53" s="107"/>
      <c r="N53" s="107"/>
      <c r="O53" s="107"/>
      <c r="P53" s="107"/>
      <c r="Q53" s="108"/>
    </row>
    <row r="54" spans="1:17" ht="46.8" x14ac:dyDescent="0.3">
      <c r="A54" s="129"/>
      <c r="B54" s="127"/>
      <c r="C54" s="85"/>
      <c r="D54" s="11" t="s">
        <v>11</v>
      </c>
      <c r="E54" s="63">
        <v>25</v>
      </c>
      <c r="F54" s="51">
        <v>0</v>
      </c>
      <c r="G54" s="53">
        <f>F54/E54*100</f>
        <v>0</v>
      </c>
      <c r="H54" s="106"/>
      <c r="I54" s="107"/>
      <c r="J54" s="107"/>
      <c r="K54" s="107"/>
      <c r="L54" s="107"/>
      <c r="M54" s="107"/>
      <c r="N54" s="107"/>
      <c r="O54" s="107"/>
      <c r="P54" s="107"/>
      <c r="Q54" s="108"/>
    </row>
    <row r="55" spans="1:17" ht="31.8" thickBot="1" x14ac:dyDescent="0.35">
      <c r="A55" s="130"/>
      <c r="B55" s="128"/>
      <c r="C55" s="103"/>
      <c r="D55" s="12" t="s">
        <v>12</v>
      </c>
      <c r="E55" s="64">
        <v>0</v>
      </c>
      <c r="F55" s="54">
        <v>0</v>
      </c>
      <c r="G55" s="54">
        <v>0</v>
      </c>
      <c r="H55" s="109"/>
      <c r="I55" s="110"/>
      <c r="J55" s="110"/>
      <c r="K55" s="110"/>
      <c r="L55" s="110"/>
      <c r="M55" s="110"/>
      <c r="N55" s="110"/>
      <c r="O55" s="110"/>
      <c r="P55" s="110"/>
      <c r="Q55" s="111"/>
    </row>
    <row r="56" spans="1:17" ht="31.2" x14ac:dyDescent="0.3">
      <c r="A56" s="144">
        <v>11</v>
      </c>
      <c r="B56" s="102" t="s">
        <v>30</v>
      </c>
      <c r="C56" s="102" t="s">
        <v>29</v>
      </c>
      <c r="D56" s="9" t="s">
        <v>8</v>
      </c>
      <c r="E56" s="17">
        <f>E57+E58+E59+E60</f>
        <v>11839.1</v>
      </c>
      <c r="F56" s="17">
        <f>F57+F58+F59+F60</f>
        <v>1947.5</v>
      </c>
      <c r="G56" s="17">
        <f>F56/E56*100</f>
        <v>16.449730131513373</v>
      </c>
      <c r="H56" s="87" t="s">
        <v>75</v>
      </c>
      <c r="I56" s="104"/>
      <c r="J56" s="104"/>
      <c r="K56" s="104"/>
      <c r="L56" s="104"/>
      <c r="M56" s="104"/>
      <c r="N56" s="104"/>
      <c r="O56" s="104"/>
      <c r="P56" s="104"/>
      <c r="Q56" s="105"/>
    </row>
    <row r="57" spans="1:17" ht="31.2" x14ac:dyDescent="0.3">
      <c r="A57" s="123"/>
      <c r="B57" s="85"/>
      <c r="C57" s="85"/>
      <c r="D57" s="10" t="s">
        <v>9</v>
      </c>
      <c r="E57" s="52">
        <v>4878.7</v>
      </c>
      <c r="F57" s="52">
        <v>1210.7</v>
      </c>
      <c r="G57" s="42">
        <f t="shared" ref="G57:G60" si="3">F57/E57*100</f>
        <v>24.816037059052618</v>
      </c>
      <c r="H57" s="106"/>
      <c r="I57" s="107"/>
      <c r="J57" s="107"/>
      <c r="K57" s="107"/>
      <c r="L57" s="107"/>
      <c r="M57" s="107"/>
      <c r="N57" s="107"/>
      <c r="O57" s="107"/>
      <c r="P57" s="107"/>
      <c r="Q57" s="108"/>
    </row>
    <row r="58" spans="1:17" ht="46.8" x14ac:dyDescent="0.3">
      <c r="A58" s="123"/>
      <c r="B58" s="85"/>
      <c r="C58" s="85"/>
      <c r="D58" s="10" t="s">
        <v>10</v>
      </c>
      <c r="E58" s="65">
        <v>6335.6</v>
      </c>
      <c r="F58" s="42">
        <v>686.7</v>
      </c>
      <c r="G58" s="42">
        <f>F58/E58*100</f>
        <v>10.838752446492835</v>
      </c>
      <c r="H58" s="106"/>
      <c r="I58" s="107"/>
      <c r="J58" s="107"/>
      <c r="K58" s="107"/>
      <c r="L58" s="107"/>
      <c r="M58" s="107"/>
      <c r="N58" s="107"/>
      <c r="O58" s="107"/>
      <c r="P58" s="107"/>
      <c r="Q58" s="108"/>
    </row>
    <row r="59" spans="1:17" ht="46.8" x14ac:dyDescent="0.3">
      <c r="A59" s="123"/>
      <c r="B59" s="85"/>
      <c r="C59" s="85"/>
      <c r="D59" s="10" t="s">
        <v>11</v>
      </c>
      <c r="E59" s="37">
        <v>623.1</v>
      </c>
      <c r="F59" s="42">
        <v>50.1</v>
      </c>
      <c r="G59" s="42">
        <f t="shared" si="3"/>
        <v>8.0404429465575333</v>
      </c>
      <c r="H59" s="106"/>
      <c r="I59" s="107"/>
      <c r="J59" s="107"/>
      <c r="K59" s="107"/>
      <c r="L59" s="107"/>
      <c r="M59" s="107"/>
      <c r="N59" s="107"/>
      <c r="O59" s="107"/>
      <c r="P59" s="107"/>
      <c r="Q59" s="108"/>
    </row>
    <row r="60" spans="1:17" ht="31.8" thickBot="1" x14ac:dyDescent="0.35">
      <c r="A60" s="124"/>
      <c r="B60" s="103"/>
      <c r="C60" s="103"/>
      <c r="D60" s="15" t="s">
        <v>12</v>
      </c>
      <c r="E60" s="66">
        <v>1.7</v>
      </c>
      <c r="F60" s="45">
        <v>0</v>
      </c>
      <c r="G60" s="45">
        <f t="shared" si="3"/>
        <v>0</v>
      </c>
      <c r="H60" s="109"/>
      <c r="I60" s="110"/>
      <c r="J60" s="110"/>
      <c r="K60" s="110"/>
      <c r="L60" s="110"/>
      <c r="M60" s="110"/>
      <c r="N60" s="110"/>
      <c r="O60" s="110"/>
      <c r="P60" s="110"/>
      <c r="Q60" s="111"/>
    </row>
    <row r="61" spans="1:17" ht="31.2" x14ac:dyDescent="0.3">
      <c r="A61" s="121">
        <v>12</v>
      </c>
      <c r="B61" s="136" t="s">
        <v>31</v>
      </c>
      <c r="C61" s="97" t="s">
        <v>32</v>
      </c>
      <c r="D61" s="23" t="s">
        <v>8</v>
      </c>
      <c r="E61" s="17">
        <f>E62+E63+E64+E65</f>
        <v>30504.6</v>
      </c>
      <c r="F61" s="17">
        <f>F62+F63+F64+F65</f>
        <v>6807.4</v>
      </c>
      <c r="G61" s="60">
        <f>F61/E61*100</f>
        <v>22.315978573723307</v>
      </c>
      <c r="H61" s="87" t="s">
        <v>76</v>
      </c>
      <c r="I61" s="104"/>
      <c r="J61" s="104"/>
      <c r="K61" s="104"/>
      <c r="L61" s="104"/>
      <c r="M61" s="104"/>
      <c r="N61" s="104"/>
      <c r="O61" s="104"/>
      <c r="P61" s="104"/>
      <c r="Q61" s="105"/>
    </row>
    <row r="62" spans="1:17" ht="31.2" x14ac:dyDescent="0.3">
      <c r="A62" s="122"/>
      <c r="B62" s="137"/>
      <c r="C62" s="98"/>
      <c r="D62" s="24" t="s">
        <v>9</v>
      </c>
      <c r="E62" s="42">
        <v>0</v>
      </c>
      <c r="F62" s="42">
        <v>0</v>
      </c>
      <c r="G62" s="51">
        <v>0</v>
      </c>
      <c r="H62" s="106"/>
      <c r="I62" s="107"/>
      <c r="J62" s="107"/>
      <c r="K62" s="107"/>
      <c r="L62" s="107"/>
      <c r="M62" s="107"/>
      <c r="N62" s="107"/>
      <c r="O62" s="107"/>
      <c r="P62" s="107"/>
      <c r="Q62" s="108"/>
    </row>
    <row r="63" spans="1:17" ht="46.8" x14ac:dyDescent="0.3">
      <c r="A63" s="122"/>
      <c r="B63" s="137"/>
      <c r="C63" s="98"/>
      <c r="D63" s="24" t="s">
        <v>10</v>
      </c>
      <c r="E63" s="42">
        <v>0</v>
      </c>
      <c r="F63" s="42">
        <v>0</v>
      </c>
      <c r="G63" s="51">
        <v>0</v>
      </c>
      <c r="H63" s="106"/>
      <c r="I63" s="107"/>
      <c r="J63" s="107"/>
      <c r="K63" s="107"/>
      <c r="L63" s="107"/>
      <c r="M63" s="107"/>
      <c r="N63" s="107"/>
      <c r="O63" s="107"/>
      <c r="P63" s="107"/>
      <c r="Q63" s="108"/>
    </row>
    <row r="64" spans="1:17" ht="46.8" x14ac:dyDescent="0.3">
      <c r="A64" s="122"/>
      <c r="B64" s="138"/>
      <c r="C64" s="98"/>
      <c r="D64" s="24" t="s">
        <v>11</v>
      </c>
      <c r="E64" s="37">
        <v>30504.6</v>
      </c>
      <c r="F64" s="42">
        <v>6807.4</v>
      </c>
      <c r="G64" s="51">
        <f>F64/E64*100</f>
        <v>22.315978573723307</v>
      </c>
      <c r="H64" s="106"/>
      <c r="I64" s="107"/>
      <c r="J64" s="107"/>
      <c r="K64" s="107"/>
      <c r="L64" s="107"/>
      <c r="M64" s="107"/>
      <c r="N64" s="107"/>
      <c r="O64" s="107"/>
      <c r="P64" s="107"/>
      <c r="Q64" s="108"/>
    </row>
    <row r="65" spans="1:17" ht="31.8" thickBot="1" x14ac:dyDescent="0.35">
      <c r="A65" s="130"/>
      <c r="B65" s="139"/>
      <c r="C65" s="141"/>
      <c r="D65" s="25" t="s">
        <v>12</v>
      </c>
      <c r="E65" s="67">
        <v>0</v>
      </c>
      <c r="F65" s="46">
        <v>0</v>
      </c>
      <c r="G65" s="54">
        <v>0</v>
      </c>
      <c r="H65" s="109"/>
      <c r="I65" s="110"/>
      <c r="J65" s="110"/>
      <c r="K65" s="110"/>
      <c r="L65" s="110"/>
      <c r="M65" s="110"/>
      <c r="N65" s="110"/>
      <c r="O65" s="110"/>
      <c r="P65" s="110"/>
      <c r="Q65" s="111"/>
    </row>
    <row r="66" spans="1:17" ht="31.2" x14ac:dyDescent="0.3">
      <c r="A66" s="121">
        <v>13</v>
      </c>
      <c r="B66" s="125" t="s">
        <v>33</v>
      </c>
      <c r="C66" s="102" t="s">
        <v>27</v>
      </c>
      <c r="D66" s="9" t="s">
        <v>8</v>
      </c>
      <c r="E66" s="17">
        <f>E67+E68+E69+E70</f>
        <v>48351.6</v>
      </c>
      <c r="F66" s="17">
        <f>F67+F68+F69+F70</f>
        <v>5895.2</v>
      </c>
      <c r="G66" s="60">
        <f>F66/E66*100</f>
        <v>12.192357646903101</v>
      </c>
      <c r="H66" s="87" t="s">
        <v>77</v>
      </c>
      <c r="I66" s="104"/>
      <c r="J66" s="104"/>
      <c r="K66" s="104"/>
      <c r="L66" s="104"/>
      <c r="M66" s="104"/>
      <c r="N66" s="104"/>
      <c r="O66" s="104"/>
      <c r="P66" s="104"/>
      <c r="Q66" s="105"/>
    </row>
    <row r="67" spans="1:17" ht="31.2" x14ac:dyDescent="0.3">
      <c r="A67" s="122"/>
      <c r="B67" s="126"/>
      <c r="C67" s="85"/>
      <c r="D67" s="10" t="s">
        <v>9</v>
      </c>
      <c r="E67" s="42">
        <v>0</v>
      </c>
      <c r="F67" s="42">
        <v>0</v>
      </c>
      <c r="G67" s="51">
        <v>0</v>
      </c>
      <c r="H67" s="106"/>
      <c r="I67" s="107"/>
      <c r="J67" s="107"/>
      <c r="K67" s="107"/>
      <c r="L67" s="107"/>
      <c r="M67" s="107"/>
      <c r="N67" s="107"/>
      <c r="O67" s="107"/>
      <c r="P67" s="107"/>
      <c r="Q67" s="108"/>
    </row>
    <row r="68" spans="1:17" ht="46.8" x14ac:dyDescent="0.3">
      <c r="A68" s="122"/>
      <c r="B68" s="126"/>
      <c r="C68" s="85"/>
      <c r="D68" s="10" t="s">
        <v>10</v>
      </c>
      <c r="E68" s="55">
        <v>964.1</v>
      </c>
      <c r="F68" s="42">
        <v>145.19999999999999</v>
      </c>
      <c r="G68" s="51">
        <f>F68/E68*100</f>
        <v>15.06067835286796</v>
      </c>
      <c r="H68" s="106"/>
      <c r="I68" s="107"/>
      <c r="J68" s="107"/>
      <c r="K68" s="107"/>
      <c r="L68" s="107"/>
      <c r="M68" s="107"/>
      <c r="N68" s="107"/>
      <c r="O68" s="107"/>
      <c r="P68" s="107"/>
      <c r="Q68" s="108"/>
    </row>
    <row r="69" spans="1:17" ht="46.8" x14ac:dyDescent="0.3">
      <c r="A69" s="122"/>
      <c r="B69" s="127"/>
      <c r="C69" s="85"/>
      <c r="D69" s="10" t="s">
        <v>11</v>
      </c>
      <c r="E69" s="59">
        <v>47387.5</v>
      </c>
      <c r="F69" s="42">
        <v>5750</v>
      </c>
      <c r="G69" s="51">
        <f>F69/E69*100</f>
        <v>12.134001582695857</v>
      </c>
      <c r="H69" s="106"/>
      <c r="I69" s="107"/>
      <c r="J69" s="107"/>
      <c r="K69" s="107"/>
      <c r="L69" s="107"/>
      <c r="M69" s="107"/>
      <c r="N69" s="107"/>
      <c r="O69" s="107"/>
      <c r="P69" s="107"/>
      <c r="Q69" s="108"/>
    </row>
    <row r="70" spans="1:17" ht="31.8" thickBot="1" x14ac:dyDescent="0.35">
      <c r="A70" s="130"/>
      <c r="B70" s="128"/>
      <c r="C70" s="103"/>
      <c r="D70" s="26" t="s">
        <v>12</v>
      </c>
      <c r="E70" s="46">
        <v>0</v>
      </c>
      <c r="F70" s="46">
        <v>0</v>
      </c>
      <c r="G70" s="54">
        <v>0</v>
      </c>
      <c r="H70" s="109"/>
      <c r="I70" s="110"/>
      <c r="J70" s="110"/>
      <c r="K70" s="110"/>
      <c r="L70" s="110"/>
      <c r="M70" s="110"/>
      <c r="N70" s="110"/>
      <c r="O70" s="110"/>
      <c r="P70" s="110"/>
      <c r="Q70" s="111"/>
    </row>
    <row r="71" spans="1:17" ht="31.2" x14ac:dyDescent="0.3">
      <c r="A71" s="121">
        <v>14</v>
      </c>
      <c r="B71" s="125" t="s">
        <v>34</v>
      </c>
      <c r="C71" s="102" t="s">
        <v>35</v>
      </c>
      <c r="D71" s="9" t="s">
        <v>8</v>
      </c>
      <c r="E71" s="17">
        <f>E72+E73+E74</f>
        <v>132</v>
      </c>
      <c r="F71" s="17">
        <f>F72+F73+F74</f>
        <v>69</v>
      </c>
      <c r="G71" s="60">
        <f>F71/E71*100</f>
        <v>52.272727272727273</v>
      </c>
      <c r="H71" s="87" t="s">
        <v>56</v>
      </c>
      <c r="I71" s="104"/>
      <c r="J71" s="104"/>
      <c r="K71" s="104"/>
      <c r="L71" s="104"/>
      <c r="M71" s="104"/>
      <c r="N71" s="104"/>
      <c r="O71" s="104"/>
      <c r="P71" s="104"/>
      <c r="Q71" s="105"/>
    </row>
    <row r="72" spans="1:17" ht="31.2" x14ac:dyDescent="0.3">
      <c r="A72" s="122"/>
      <c r="B72" s="126"/>
      <c r="C72" s="85"/>
      <c r="D72" s="10" t="s">
        <v>9</v>
      </c>
      <c r="E72" s="42">
        <v>0</v>
      </c>
      <c r="F72" s="42">
        <v>0</v>
      </c>
      <c r="G72" s="51">
        <v>0</v>
      </c>
      <c r="H72" s="106"/>
      <c r="I72" s="107"/>
      <c r="J72" s="107"/>
      <c r="K72" s="107"/>
      <c r="L72" s="107"/>
      <c r="M72" s="107"/>
      <c r="N72" s="107"/>
      <c r="O72" s="107"/>
      <c r="P72" s="107"/>
      <c r="Q72" s="108"/>
    </row>
    <row r="73" spans="1:17" ht="46.8" x14ac:dyDescent="0.3">
      <c r="A73" s="122"/>
      <c r="B73" s="126"/>
      <c r="C73" s="85"/>
      <c r="D73" s="10" t="s">
        <v>10</v>
      </c>
      <c r="E73" s="42">
        <v>0</v>
      </c>
      <c r="F73" s="42">
        <v>0</v>
      </c>
      <c r="G73" s="51">
        <v>0</v>
      </c>
      <c r="H73" s="106"/>
      <c r="I73" s="107"/>
      <c r="J73" s="107"/>
      <c r="K73" s="107"/>
      <c r="L73" s="107"/>
      <c r="M73" s="107"/>
      <c r="N73" s="107"/>
      <c r="O73" s="107"/>
      <c r="P73" s="107"/>
      <c r="Q73" s="108"/>
    </row>
    <row r="74" spans="1:17" ht="47.4" thickBot="1" x14ac:dyDescent="0.35">
      <c r="A74" s="130"/>
      <c r="B74" s="128"/>
      <c r="C74" s="103"/>
      <c r="D74" s="12" t="s">
        <v>11</v>
      </c>
      <c r="E74" s="68">
        <v>132</v>
      </c>
      <c r="F74" s="46">
        <v>69</v>
      </c>
      <c r="G74" s="54">
        <f>F74/E74*100</f>
        <v>52.272727272727273</v>
      </c>
      <c r="H74" s="109"/>
      <c r="I74" s="110"/>
      <c r="J74" s="110"/>
      <c r="K74" s="110"/>
      <c r="L74" s="110"/>
      <c r="M74" s="110"/>
      <c r="N74" s="110"/>
      <c r="O74" s="110"/>
      <c r="P74" s="110"/>
      <c r="Q74" s="111"/>
    </row>
    <row r="75" spans="1:17" ht="31.2" x14ac:dyDescent="0.3">
      <c r="A75" s="132">
        <v>15</v>
      </c>
      <c r="B75" s="136" t="s">
        <v>36</v>
      </c>
      <c r="C75" s="97" t="s">
        <v>37</v>
      </c>
      <c r="D75" s="23" t="s">
        <v>8</v>
      </c>
      <c r="E75" s="17">
        <f>E76+E77+E78+E79</f>
        <v>12154.5</v>
      </c>
      <c r="F75" s="17">
        <f>F76+F77+F78+F79</f>
        <v>1471.4</v>
      </c>
      <c r="G75" s="60">
        <f>F75/E75*100</f>
        <v>12.105804434571558</v>
      </c>
      <c r="H75" s="87" t="s">
        <v>69</v>
      </c>
      <c r="I75" s="104"/>
      <c r="J75" s="104"/>
      <c r="K75" s="104"/>
      <c r="L75" s="104"/>
      <c r="M75" s="104"/>
      <c r="N75" s="104"/>
      <c r="O75" s="104"/>
      <c r="P75" s="104"/>
      <c r="Q75" s="105"/>
    </row>
    <row r="76" spans="1:17" ht="31.2" x14ac:dyDescent="0.3">
      <c r="A76" s="133"/>
      <c r="B76" s="137"/>
      <c r="C76" s="98"/>
      <c r="D76" s="24" t="s">
        <v>9</v>
      </c>
      <c r="E76" s="42">
        <v>0</v>
      </c>
      <c r="F76" s="42">
        <v>0</v>
      </c>
      <c r="G76" s="51">
        <v>0</v>
      </c>
      <c r="H76" s="106"/>
      <c r="I76" s="107"/>
      <c r="J76" s="107"/>
      <c r="K76" s="107"/>
      <c r="L76" s="107"/>
      <c r="M76" s="107"/>
      <c r="N76" s="107"/>
      <c r="O76" s="107"/>
      <c r="P76" s="107"/>
      <c r="Q76" s="108"/>
    </row>
    <row r="77" spans="1:17" ht="46.8" x14ac:dyDescent="0.3">
      <c r="A77" s="133"/>
      <c r="B77" s="137"/>
      <c r="C77" s="98"/>
      <c r="D77" s="27" t="s">
        <v>10</v>
      </c>
      <c r="E77" s="37">
        <v>0</v>
      </c>
      <c r="F77" s="42">
        <v>0</v>
      </c>
      <c r="G77" s="51">
        <v>0</v>
      </c>
      <c r="H77" s="106"/>
      <c r="I77" s="107"/>
      <c r="J77" s="107"/>
      <c r="K77" s="107"/>
      <c r="L77" s="107"/>
      <c r="M77" s="107"/>
      <c r="N77" s="107"/>
      <c r="O77" s="107"/>
      <c r="P77" s="107"/>
      <c r="Q77" s="108"/>
    </row>
    <row r="78" spans="1:17" ht="46.8" x14ac:dyDescent="0.3">
      <c r="A78" s="134"/>
      <c r="B78" s="138"/>
      <c r="C78" s="140"/>
      <c r="D78" s="24" t="s">
        <v>11</v>
      </c>
      <c r="E78" s="55">
        <v>12154.5</v>
      </c>
      <c r="F78" s="52">
        <v>1471.4</v>
      </c>
      <c r="G78" s="53">
        <f>F78/E78*100</f>
        <v>12.105804434571558</v>
      </c>
      <c r="H78" s="106"/>
      <c r="I78" s="107"/>
      <c r="J78" s="107"/>
      <c r="K78" s="107"/>
      <c r="L78" s="107"/>
      <c r="M78" s="107"/>
      <c r="N78" s="107"/>
      <c r="O78" s="107"/>
      <c r="P78" s="107"/>
      <c r="Q78" s="108"/>
    </row>
    <row r="79" spans="1:17" ht="45.75" customHeight="1" thickBot="1" x14ac:dyDescent="0.35">
      <c r="A79" s="135"/>
      <c r="B79" s="139"/>
      <c r="C79" s="141"/>
      <c r="D79" s="28" t="s">
        <v>18</v>
      </c>
      <c r="E79" s="57">
        <v>0</v>
      </c>
      <c r="F79" s="46">
        <v>0</v>
      </c>
      <c r="G79" s="54">
        <v>0</v>
      </c>
      <c r="H79" s="109"/>
      <c r="I79" s="110"/>
      <c r="J79" s="110"/>
      <c r="K79" s="110"/>
      <c r="L79" s="110"/>
      <c r="M79" s="110"/>
      <c r="N79" s="110"/>
      <c r="O79" s="110"/>
      <c r="P79" s="110"/>
      <c r="Q79" s="111"/>
    </row>
    <row r="80" spans="1:17" ht="31.2" x14ac:dyDescent="0.3">
      <c r="A80" s="121">
        <v>16</v>
      </c>
      <c r="B80" s="125" t="s">
        <v>38</v>
      </c>
      <c r="C80" s="102" t="s">
        <v>39</v>
      </c>
      <c r="D80" s="23" t="s">
        <v>8</v>
      </c>
      <c r="E80" s="17">
        <f>E81+E82+E83+E84</f>
        <v>165155.9</v>
      </c>
      <c r="F80" s="17">
        <f>F81+F82+F83+F84</f>
        <v>946.5</v>
      </c>
      <c r="G80" s="60">
        <f>F80/E80*100</f>
        <v>0.57309487581127894</v>
      </c>
      <c r="H80" s="87" t="s">
        <v>70</v>
      </c>
      <c r="I80" s="104"/>
      <c r="J80" s="104"/>
      <c r="K80" s="104"/>
      <c r="L80" s="104"/>
      <c r="M80" s="104"/>
      <c r="N80" s="104"/>
      <c r="O80" s="104"/>
      <c r="P80" s="104"/>
      <c r="Q80" s="105"/>
    </row>
    <row r="81" spans="1:31" ht="31.2" x14ac:dyDescent="0.3">
      <c r="A81" s="122"/>
      <c r="B81" s="126"/>
      <c r="C81" s="85"/>
      <c r="D81" s="24" t="s">
        <v>9</v>
      </c>
      <c r="E81" s="42">
        <v>0</v>
      </c>
      <c r="F81" s="42">
        <v>0</v>
      </c>
      <c r="G81" s="51">
        <v>0</v>
      </c>
      <c r="H81" s="106"/>
      <c r="I81" s="107"/>
      <c r="J81" s="107"/>
      <c r="K81" s="107"/>
      <c r="L81" s="107"/>
      <c r="M81" s="107"/>
      <c r="N81" s="107"/>
      <c r="O81" s="107"/>
      <c r="P81" s="107"/>
      <c r="Q81" s="108"/>
    </row>
    <row r="82" spans="1:31" ht="46.8" x14ac:dyDescent="0.3">
      <c r="A82" s="122"/>
      <c r="B82" s="126"/>
      <c r="C82" s="85"/>
      <c r="D82" s="24" t="s">
        <v>10</v>
      </c>
      <c r="E82" s="55">
        <v>141268.5</v>
      </c>
      <c r="F82" s="42">
        <v>0</v>
      </c>
      <c r="G82" s="51">
        <f>F82/E82*100</f>
        <v>0</v>
      </c>
      <c r="H82" s="106"/>
      <c r="I82" s="107"/>
      <c r="J82" s="107"/>
      <c r="K82" s="107"/>
      <c r="L82" s="107"/>
      <c r="M82" s="107"/>
      <c r="N82" s="107"/>
      <c r="O82" s="107"/>
      <c r="P82" s="107"/>
      <c r="Q82" s="108"/>
    </row>
    <row r="83" spans="1:31" ht="46.8" x14ac:dyDescent="0.3">
      <c r="A83" s="129"/>
      <c r="B83" s="127"/>
      <c r="C83" s="85"/>
      <c r="D83" s="27" t="s">
        <v>11</v>
      </c>
      <c r="E83" s="59">
        <v>22460.400000000001</v>
      </c>
      <c r="F83" s="42">
        <v>946.5</v>
      </c>
      <c r="G83" s="53">
        <f>F83/E83*100</f>
        <v>4.2140834535449052</v>
      </c>
      <c r="H83" s="106"/>
      <c r="I83" s="107"/>
      <c r="J83" s="107"/>
      <c r="K83" s="107"/>
      <c r="L83" s="107"/>
      <c r="M83" s="107"/>
      <c r="N83" s="107"/>
      <c r="O83" s="107"/>
      <c r="P83" s="107"/>
      <c r="Q83" s="108"/>
    </row>
    <row r="84" spans="1:31" ht="31.8" thickBot="1" x14ac:dyDescent="0.35">
      <c r="A84" s="130"/>
      <c r="B84" s="128"/>
      <c r="C84" s="103"/>
      <c r="D84" s="29" t="s">
        <v>12</v>
      </c>
      <c r="E84" s="46">
        <v>1427</v>
      </c>
      <c r="F84" s="46">
        <v>0</v>
      </c>
      <c r="G84" s="53">
        <f>F84/E84*100</f>
        <v>0</v>
      </c>
      <c r="H84" s="109"/>
      <c r="I84" s="110"/>
      <c r="J84" s="110"/>
      <c r="K84" s="110"/>
      <c r="L84" s="110"/>
      <c r="M84" s="110"/>
      <c r="N84" s="110"/>
      <c r="O84" s="110"/>
      <c r="P84" s="110"/>
      <c r="Q84" s="111"/>
    </row>
    <row r="85" spans="1:31" ht="31.2" x14ac:dyDescent="0.3">
      <c r="A85" s="121">
        <v>17</v>
      </c>
      <c r="B85" s="102" t="s">
        <v>40</v>
      </c>
      <c r="C85" s="102" t="s">
        <v>41</v>
      </c>
      <c r="D85" s="9" t="s">
        <v>8</v>
      </c>
      <c r="E85" s="17">
        <f>E86+E87+E88+E89</f>
        <v>409779.20000000001</v>
      </c>
      <c r="F85" s="17">
        <f>F86+F87+F88+F89</f>
        <v>67369.600000000006</v>
      </c>
      <c r="G85" s="50">
        <f t="shared" ref="G85:G90" si="4">F85/E85*100</f>
        <v>16.440463547198103</v>
      </c>
      <c r="H85" s="87" t="s">
        <v>78</v>
      </c>
      <c r="I85" s="104"/>
      <c r="J85" s="104"/>
      <c r="K85" s="104"/>
      <c r="L85" s="104"/>
      <c r="M85" s="104"/>
      <c r="N85" s="104"/>
      <c r="O85" s="104"/>
      <c r="P85" s="104"/>
      <c r="Q85" s="105"/>
      <c r="S85" s="47"/>
      <c r="T85" s="48"/>
      <c r="U85" s="48"/>
      <c r="V85" s="48"/>
      <c r="W85" s="48"/>
      <c r="X85" s="48"/>
      <c r="Y85" s="48"/>
      <c r="Z85" s="48"/>
      <c r="AA85" s="48"/>
      <c r="AB85" s="48"/>
      <c r="AC85" s="48"/>
      <c r="AD85" s="48"/>
      <c r="AE85" s="48"/>
    </row>
    <row r="86" spans="1:31" ht="31.2" x14ac:dyDescent="0.3">
      <c r="A86" s="122"/>
      <c r="B86" s="85"/>
      <c r="C86" s="85"/>
      <c r="D86" s="10" t="s">
        <v>9</v>
      </c>
      <c r="E86" s="42">
        <v>6408</v>
      </c>
      <c r="F86" s="42">
        <v>1602</v>
      </c>
      <c r="G86" s="62">
        <f>F86/E86*100</f>
        <v>25</v>
      </c>
      <c r="H86" s="106"/>
      <c r="I86" s="107"/>
      <c r="J86" s="107"/>
      <c r="K86" s="107"/>
      <c r="L86" s="107"/>
      <c r="M86" s="107"/>
      <c r="N86" s="107"/>
      <c r="O86" s="107"/>
      <c r="P86" s="107"/>
      <c r="Q86" s="108"/>
      <c r="S86" s="48"/>
      <c r="T86" s="48"/>
      <c r="U86" s="48"/>
      <c r="V86" s="48"/>
      <c r="W86" s="48"/>
      <c r="X86" s="48"/>
      <c r="Y86" s="48"/>
      <c r="Z86" s="48"/>
      <c r="AA86" s="48"/>
      <c r="AB86" s="48"/>
      <c r="AC86" s="48"/>
      <c r="AD86" s="48"/>
      <c r="AE86" s="48"/>
    </row>
    <row r="87" spans="1:31" ht="46.8" x14ac:dyDescent="0.3">
      <c r="A87" s="122"/>
      <c r="B87" s="85"/>
      <c r="C87" s="85"/>
      <c r="D87" s="11" t="s">
        <v>10</v>
      </c>
      <c r="E87" s="55">
        <v>189092</v>
      </c>
      <c r="F87" s="52">
        <v>37826.300000000003</v>
      </c>
      <c r="G87" s="69">
        <f t="shared" si="4"/>
        <v>20.004177860512346</v>
      </c>
      <c r="H87" s="106"/>
      <c r="I87" s="107"/>
      <c r="J87" s="107"/>
      <c r="K87" s="107"/>
      <c r="L87" s="107"/>
      <c r="M87" s="107"/>
      <c r="N87" s="107"/>
      <c r="O87" s="107"/>
      <c r="P87" s="107"/>
      <c r="Q87" s="108"/>
      <c r="S87" s="48"/>
      <c r="T87" s="48"/>
      <c r="U87" s="48"/>
      <c r="V87" s="48"/>
      <c r="W87" s="48"/>
      <c r="X87" s="48"/>
      <c r="Y87" s="48"/>
      <c r="Z87" s="48"/>
      <c r="AA87" s="48"/>
      <c r="AB87" s="48"/>
      <c r="AC87" s="48"/>
      <c r="AD87" s="48"/>
      <c r="AE87" s="48"/>
    </row>
    <row r="88" spans="1:31" ht="46.8" x14ac:dyDescent="0.3">
      <c r="A88" s="129"/>
      <c r="B88" s="85"/>
      <c r="C88" s="131"/>
      <c r="D88" s="30" t="s">
        <v>11</v>
      </c>
      <c r="E88" s="42">
        <v>214279.2</v>
      </c>
      <c r="F88" s="42">
        <v>27941.3</v>
      </c>
      <c r="G88" s="69">
        <f t="shared" si="4"/>
        <v>13.039669739293409</v>
      </c>
      <c r="H88" s="106"/>
      <c r="I88" s="107"/>
      <c r="J88" s="107"/>
      <c r="K88" s="107"/>
      <c r="L88" s="107"/>
      <c r="M88" s="107"/>
      <c r="N88" s="107"/>
      <c r="O88" s="107"/>
      <c r="P88" s="107"/>
      <c r="Q88" s="108"/>
      <c r="S88" s="48"/>
      <c r="T88" s="48"/>
      <c r="U88" s="48"/>
      <c r="V88" s="48"/>
      <c r="W88" s="48"/>
      <c r="X88" s="48"/>
      <c r="Y88" s="48"/>
      <c r="Z88" s="48"/>
      <c r="AA88" s="48"/>
      <c r="AB88" s="48"/>
      <c r="AC88" s="48"/>
      <c r="AD88" s="48"/>
      <c r="AE88" s="48"/>
    </row>
    <row r="89" spans="1:31" ht="105" customHeight="1" thickBot="1" x14ac:dyDescent="0.35">
      <c r="A89" s="130"/>
      <c r="B89" s="103"/>
      <c r="C89" s="103"/>
      <c r="D89" s="15" t="s">
        <v>12</v>
      </c>
      <c r="E89" s="70">
        <v>0</v>
      </c>
      <c r="F89" s="67">
        <v>0</v>
      </c>
      <c r="G89" s="69">
        <v>0</v>
      </c>
      <c r="H89" s="109"/>
      <c r="I89" s="110"/>
      <c r="J89" s="110"/>
      <c r="K89" s="110"/>
      <c r="L89" s="110"/>
      <c r="M89" s="110"/>
      <c r="N89" s="110"/>
      <c r="O89" s="110"/>
      <c r="P89" s="110"/>
      <c r="Q89" s="111"/>
      <c r="S89" s="48"/>
      <c r="T89" s="48"/>
      <c r="U89" s="48"/>
      <c r="V89" s="48"/>
      <c r="W89" s="48"/>
      <c r="X89" s="48"/>
      <c r="Y89" s="48"/>
      <c r="Z89" s="48"/>
      <c r="AA89" s="48"/>
      <c r="AB89" s="48"/>
      <c r="AC89" s="48"/>
      <c r="AD89" s="48"/>
      <c r="AE89" s="48"/>
    </row>
    <row r="90" spans="1:31" ht="31.2" x14ac:dyDescent="0.3">
      <c r="A90" s="121">
        <v>18</v>
      </c>
      <c r="B90" s="102" t="s">
        <v>42</v>
      </c>
      <c r="C90" s="102" t="s">
        <v>43</v>
      </c>
      <c r="D90" s="9" t="s">
        <v>8</v>
      </c>
      <c r="E90" s="17">
        <f>E91+E92+E93</f>
        <v>12154.4</v>
      </c>
      <c r="F90" s="17">
        <f>F91+F92+F93</f>
        <v>1000.9</v>
      </c>
      <c r="G90" s="60">
        <f t="shared" si="4"/>
        <v>8.2348779042980329</v>
      </c>
      <c r="H90" s="87" t="s">
        <v>64</v>
      </c>
      <c r="I90" s="104"/>
      <c r="J90" s="104"/>
      <c r="K90" s="104"/>
      <c r="L90" s="104"/>
      <c r="M90" s="104"/>
      <c r="N90" s="104"/>
      <c r="O90" s="104"/>
      <c r="P90" s="104"/>
      <c r="Q90" s="105"/>
    </row>
    <row r="91" spans="1:31" ht="31.2" x14ac:dyDescent="0.3">
      <c r="A91" s="122"/>
      <c r="B91" s="85"/>
      <c r="C91" s="85"/>
      <c r="D91" s="10" t="s">
        <v>9</v>
      </c>
      <c r="E91" s="42">
        <v>0</v>
      </c>
      <c r="F91" s="42">
        <v>0</v>
      </c>
      <c r="G91" s="51">
        <v>0</v>
      </c>
      <c r="H91" s="106"/>
      <c r="I91" s="107"/>
      <c r="J91" s="107"/>
      <c r="K91" s="107"/>
      <c r="L91" s="107"/>
      <c r="M91" s="107"/>
      <c r="N91" s="107"/>
      <c r="O91" s="107"/>
      <c r="P91" s="107"/>
      <c r="Q91" s="108"/>
    </row>
    <row r="92" spans="1:31" ht="46.8" x14ac:dyDescent="0.3">
      <c r="A92" s="122"/>
      <c r="B92" s="85"/>
      <c r="C92" s="85"/>
      <c r="D92" s="10" t="s">
        <v>10</v>
      </c>
      <c r="E92" s="42">
        <v>0</v>
      </c>
      <c r="F92" s="42">
        <v>0</v>
      </c>
      <c r="G92" s="51">
        <v>0</v>
      </c>
      <c r="H92" s="106"/>
      <c r="I92" s="107"/>
      <c r="J92" s="107"/>
      <c r="K92" s="107"/>
      <c r="L92" s="107"/>
      <c r="M92" s="107"/>
      <c r="N92" s="107"/>
      <c r="O92" s="107"/>
      <c r="P92" s="107"/>
      <c r="Q92" s="108"/>
    </row>
    <row r="93" spans="1:31" ht="47.4" thickBot="1" x14ac:dyDescent="0.35">
      <c r="A93" s="122"/>
      <c r="B93" s="103"/>
      <c r="C93" s="103"/>
      <c r="D93" s="30" t="s">
        <v>11</v>
      </c>
      <c r="E93" s="37">
        <v>12154.4</v>
      </c>
      <c r="F93" s="42">
        <v>1000.9</v>
      </c>
      <c r="G93" s="51">
        <f>F93/E93*100</f>
        <v>8.2348779042980329</v>
      </c>
      <c r="H93" s="109"/>
      <c r="I93" s="110"/>
      <c r="J93" s="110"/>
      <c r="K93" s="110"/>
      <c r="L93" s="110"/>
      <c r="M93" s="110"/>
      <c r="N93" s="110"/>
      <c r="O93" s="110"/>
      <c r="P93" s="110"/>
      <c r="Q93" s="111"/>
    </row>
    <row r="94" spans="1:31" ht="31.2" x14ac:dyDescent="0.3">
      <c r="A94" s="123">
        <v>19</v>
      </c>
      <c r="B94" s="125" t="s">
        <v>44</v>
      </c>
      <c r="C94" s="102" t="s">
        <v>45</v>
      </c>
      <c r="D94" s="31" t="s">
        <v>8</v>
      </c>
      <c r="E94" s="49">
        <f>E95+E96+E97+E98</f>
        <v>414765.3</v>
      </c>
      <c r="F94" s="49">
        <f>F95+F96+F97+F98</f>
        <v>90363.5</v>
      </c>
      <c r="G94" s="60">
        <f>F94/E94*100</f>
        <v>21.786658623563739</v>
      </c>
      <c r="H94" s="87" t="s">
        <v>61</v>
      </c>
      <c r="I94" s="104"/>
      <c r="J94" s="104"/>
      <c r="K94" s="104"/>
      <c r="L94" s="104"/>
      <c r="M94" s="104"/>
      <c r="N94" s="104"/>
      <c r="O94" s="104"/>
      <c r="P94" s="104"/>
      <c r="Q94" s="105"/>
    </row>
    <row r="95" spans="1:31" ht="31.2" x14ac:dyDescent="0.3">
      <c r="A95" s="123"/>
      <c r="B95" s="126"/>
      <c r="C95" s="85"/>
      <c r="D95" s="32" t="s">
        <v>9</v>
      </c>
      <c r="E95" s="71">
        <v>0</v>
      </c>
      <c r="F95" s="72">
        <v>0</v>
      </c>
      <c r="G95" s="73">
        <v>0</v>
      </c>
      <c r="H95" s="106"/>
      <c r="I95" s="107"/>
      <c r="J95" s="107"/>
      <c r="K95" s="107"/>
      <c r="L95" s="107"/>
      <c r="M95" s="107"/>
      <c r="N95" s="107"/>
      <c r="O95" s="107"/>
      <c r="P95" s="107"/>
      <c r="Q95" s="108"/>
    </row>
    <row r="96" spans="1:31" ht="46.8" x14ac:dyDescent="0.3">
      <c r="A96" s="123"/>
      <c r="B96" s="126"/>
      <c r="C96" s="85"/>
      <c r="D96" s="32" t="s">
        <v>10</v>
      </c>
      <c r="E96" s="37">
        <v>14685.1</v>
      </c>
      <c r="F96" s="42">
        <v>2505.9</v>
      </c>
      <c r="G96" s="51">
        <f>F96/E96*100</f>
        <v>17.064235177152351</v>
      </c>
      <c r="H96" s="106"/>
      <c r="I96" s="107"/>
      <c r="J96" s="107"/>
      <c r="K96" s="107"/>
      <c r="L96" s="107"/>
      <c r="M96" s="107"/>
      <c r="N96" s="107"/>
      <c r="O96" s="107"/>
      <c r="P96" s="107"/>
      <c r="Q96" s="108"/>
    </row>
    <row r="97" spans="1:17" ht="46.8" x14ac:dyDescent="0.3">
      <c r="A97" s="123"/>
      <c r="B97" s="127"/>
      <c r="C97" s="85"/>
      <c r="D97" s="32" t="s">
        <v>11</v>
      </c>
      <c r="E97" s="37">
        <v>400080.2</v>
      </c>
      <c r="F97" s="42">
        <v>87857.600000000006</v>
      </c>
      <c r="G97" s="51">
        <f>F97/E97*100</f>
        <v>21.95999702059737</v>
      </c>
      <c r="H97" s="106"/>
      <c r="I97" s="107"/>
      <c r="J97" s="107"/>
      <c r="K97" s="107"/>
      <c r="L97" s="107"/>
      <c r="M97" s="107"/>
      <c r="N97" s="107"/>
      <c r="O97" s="107"/>
      <c r="P97" s="107"/>
      <c r="Q97" s="108"/>
    </row>
    <row r="98" spans="1:17" ht="31.8" thickBot="1" x14ac:dyDescent="0.35">
      <c r="A98" s="124"/>
      <c r="B98" s="128"/>
      <c r="C98" s="103"/>
      <c r="D98" s="26" t="s">
        <v>12</v>
      </c>
      <c r="E98" s="70">
        <v>0</v>
      </c>
      <c r="F98" s="67">
        <v>0</v>
      </c>
      <c r="G98" s="74">
        <v>0</v>
      </c>
      <c r="H98" s="109"/>
      <c r="I98" s="110"/>
      <c r="J98" s="110"/>
      <c r="K98" s="110"/>
      <c r="L98" s="110"/>
      <c r="M98" s="110"/>
      <c r="N98" s="110"/>
      <c r="O98" s="110"/>
      <c r="P98" s="110"/>
      <c r="Q98" s="111"/>
    </row>
    <row r="99" spans="1:17" ht="31.2" x14ac:dyDescent="0.3">
      <c r="A99" s="96">
        <v>20</v>
      </c>
      <c r="B99" s="97" t="s">
        <v>46</v>
      </c>
      <c r="C99" s="97" t="s">
        <v>47</v>
      </c>
      <c r="D99" s="33" t="s">
        <v>8</v>
      </c>
      <c r="E99" s="49">
        <f>E100+E101+E102+E103+E104</f>
        <v>67237.899999999994</v>
      </c>
      <c r="F99" s="49">
        <f>F100+F101+F102+F103+F104</f>
        <v>3262.1000000000004</v>
      </c>
      <c r="G99" s="60">
        <f>F99/E99*100</f>
        <v>4.8515792432541778</v>
      </c>
      <c r="H99" s="87" t="s">
        <v>71</v>
      </c>
      <c r="I99" s="104"/>
      <c r="J99" s="104"/>
      <c r="K99" s="104"/>
      <c r="L99" s="104"/>
      <c r="M99" s="104"/>
      <c r="N99" s="104"/>
      <c r="O99" s="104"/>
      <c r="P99" s="104"/>
      <c r="Q99" s="105"/>
    </row>
    <row r="100" spans="1:17" ht="31.2" x14ac:dyDescent="0.3">
      <c r="A100" s="96"/>
      <c r="B100" s="98"/>
      <c r="C100" s="98"/>
      <c r="D100" s="34" t="s">
        <v>9</v>
      </c>
      <c r="E100" s="71">
        <v>16814.400000000001</v>
      </c>
      <c r="F100" s="72">
        <v>0</v>
      </c>
      <c r="G100" s="73">
        <v>0</v>
      </c>
      <c r="H100" s="106"/>
      <c r="I100" s="107"/>
      <c r="J100" s="107"/>
      <c r="K100" s="107"/>
      <c r="L100" s="107"/>
      <c r="M100" s="107"/>
      <c r="N100" s="107"/>
      <c r="O100" s="107"/>
      <c r="P100" s="107"/>
      <c r="Q100" s="108"/>
    </row>
    <row r="101" spans="1:17" ht="46.8" x14ac:dyDescent="0.3">
      <c r="A101" s="96"/>
      <c r="B101" s="98"/>
      <c r="C101" s="98"/>
      <c r="D101" s="34" t="s">
        <v>10</v>
      </c>
      <c r="E101" s="37">
        <v>26299.5</v>
      </c>
      <c r="F101" s="72">
        <v>0</v>
      </c>
      <c r="G101" s="51">
        <v>0</v>
      </c>
      <c r="H101" s="106"/>
      <c r="I101" s="107"/>
      <c r="J101" s="107"/>
      <c r="K101" s="107"/>
      <c r="L101" s="107"/>
      <c r="M101" s="107"/>
      <c r="N101" s="107"/>
      <c r="O101" s="107"/>
      <c r="P101" s="107"/>
      <c r="Q101" s="108"/>
    </row>
    <row r="102" spans="1:17" ht="46.8" x14ac:dyDescent="0.3">
      <c r="A102" s="96"/>
      <c r="B102" s="98"/>
      <c r="C102" s="98"/>
      <c r="D102" s="34" t="s">
        <v>11</v>
      </c>
      <c r="E102" s="37">
        <f>23624+500</f>
        <v>24124</v>
      </c>
      <c r="F102" s="72">
        <f>3107.8+154.3</f>
        <v>3262.1000000000004</v>
      </c>
      <c r="G102" s="51">
        <f t="shared" ref="G102:G105" si="5">F102/E102*100</f>
        <v>13.522218537555963</v>
      </c>
      <c r="H102" s="106"/>
      <c r="I102" s="107"/>
      <c r="J102" s="107"/>
      <c r="K102" s="107"/>
      <c r="L102" s="107"/>
      <c r="M102" s="107"/>
      <c r="N102" s="107"/>
      <c r="O102" s="107"/>
      <c r="P102" s="107"/>
      <c r="Q102" s="108"/>
    </row>
    <row r="103" spans="1:17" ht="31.2" x14ac:dyDescent="0.3">
      <c r="A103" s="96"/>
      <c r="B103" s="98"/>
      <c r="C103" s="98"/>
      <c r="D103" s="34" t="s">
        <v>12</v>
      </c>
      <c r="E103" s="37">
        <v>0</v>
      </c>
      <c r="F103" s="42">
        <v>0</v>
      </c>
      <c r="G103" s="51">
        <v>0</v>
      </c>
      <c r="H103" s="106"/>
      <c r="I103" s="107"/>
      <c r="J103" s="107"/>
      <c r="K103" s="107"/>
      <c r="L103" s="107"/>
      <c r="M103" s="107"/>
      <c r="N103" s="107"/>
      <c r="O103" s="107"/>
      <c r="P103" s="107"/>
      <c r="Q103" s="108"/>
    </row>
    <row r="104" spans="1:17" ht="31.8" thickBot="1" x14ac:dyDescent="0.35">
      <c r="A104" s="96"/>
      <c r="B104" s="98"/>
      <c r="C104" s="98"/>
      <c r="D104" s="27" t="s">
        <v>18</v>
      </c>
      <c r="E104" s="66">
        <v>0</v>
      </c>
      <c r="F104" s="45">
        <v>0</v>
      </c>
      <c r="G104" s="51">
        <v>0</v>
      </c>
      <c r="H104" s="109"/>
      <c r="I104" s="110"/>
      <c r="J104" s="110"/>
      <c r="K104" s="110"/>
      <c r="L104" s="110"/>
      <c r="M104" s="110"/>
      <c r="N104" s="110"/>
      <c r="O104" s="110"/>
      <c r="P104" s="110"/>
      <c r="Q104" s="111"/>
    </row>
    <row r="105" spans="1:17" ht="31.2" x14ac:dyDescent="0.3">
      <c r="A105" s="99">
        <v>21</v>
      </c>
      <c r="B105" s="102" t="s">
        <v>48</v>
      </c>
      <c r="C105" s="102" t="s">
        <v>27</v>
      </c>
      <c r="D105" s="31" t="s">
        <v>8</v>
      </c>
      <c r="E105" s="49">
        <f>E106+E107+E108+E109</f>
        <v>20321.2</v>
      </c>
      <c r="F105" s="49">
        <f>F106+F107+F108+F109</f>
        <v>0</v>
      </c>
      <c r="G105" s="50">
        <f t="shared" si="5"/>
        <v>0</v>
      </c>
      <c r="H105" s="87" t="s">
        <v>59</v>
      </c>
      <c r="I105" s="104"/>
      <c r="J105" s="104"/>
      <c r="K105" s="104"/>
      <c r="L105" s="104"/>
      <c r="M105" s="104"/>
      <c r="N105" s="104"/>
      <c r="O105" s="104"/>
      <c r="P105" s="104"/>
      <c r="Q105" s="105"/>
    </row>
    <row r="106" spans="1:17" ht="31.2" x14ac:dyDescent="0.3">
      <c r="A106" s="100"/>
      <c r="B106" s="85"/>
      <c r="C106" s="85"/>
      <c r="D106" s="32" t="s">
        <v>9</v>
      </c>
      <c r="E106" s="71">
        <v>6387.8</v>
      </c>
      <c r="F106" s="72">
        <v>0</v>
      </c>
      <c r="G106" s="75">
        <f>F106/E106*100</f>
        <v>0</v>
      </c>
      <c r="H106" s="106"/>
      <c r="I106" s="107"/>
      <c r="J106" s="107"/>
      <c r="K106" s="107"/>
      <c r="L106" s="107"/>
      <c r="M106" s="107"/>
      <c r="N106" s="107"/>
      <c r="O106" s="107"/>
      <c r="P106" s="107"/>
      <c r="Q106" s="108"/>
    </row>
    <row r="107" spans="1:17" ht="46.8" x14ac:dyDescent="0.3">
      <c r="A107" s="100"/>
      <c r="B107" s="85"/>
      <c r="C107" s="85"/>
      <c r="D107" s="32" t="s">
        <v>10</v>
      </c>
      <c r="E107" s="37">
        <v>12036.2</v>
      </c>
      <c r="F107" s="72">
        <v>0</v>
      </c>
      <c r="G107" s="62">
        <f>F107/E107*100</f>
        <v>0</v>
      </c>
      <c r="H107" s="106"/>
      <c r="I107" s="107"/>
      <c r="J107" s="107"/>
      <c r="K107" s="107"/>
      <c r="L107" s="107"/>
      <c r="M107" s="107"/>
      <c r="N107" s="107"/>
      <c r="O107" s="107"/>
      <c r="P107" s="107"/>
      <c r="Q107" s="108"/>
    </row>
    <row r="108" spans="1:17" ht="46.8" x14ac:dyDescent="0.3">
      <c r="A108" s="100"/>
      <c r="B108" s="85"/>
      <c r="C108" s="85"/>
      <c r="D108" s="32" t="s">
        <v>11</v>
      </c>
      <c r="E108" s="66">
        <v>1715.4</v>
      </c>
      <c r="F108" s="72">
        <v>0</v>
      </c>
      <c r="G108" s="62">
        <f>F108/E108*100</f>
        <v>0</v>
      </c>
      <c r="H108" s="106"/>
      <c r="I108" s="107"/>
      <c r="J108" s="107"/>
      <c r="K108" s="107"/>
      <c r="L108" s="107"/>
      <c r="M108" s="107"/>
      <c r="N108" s="107"/>
      <c r="O108" s="107"/>
      <c r="P108" s="107"/>
      <c r="Q108" s="108"/>
    </row>
    <row r="109" spans="1:17" ht="31.8" thickBot="1" x14ac:dyDescent="0.35">
      <c r="A109" s="101"/>
      <c r="B109" s="103"/>
      <c r="C109" s="103"/>
      <c r="D109" s="26" t="s">
        <v>12</v>
      </c>
      <c r="E109" s="57">
        <v>181.8</v>
      </c>
      <c r="F109" s="67">
        <v>0</v>
      </c>
      <c r="G109" s="76">
        <v>0</v>
      </c>
      <c r="H109" s="109"/>
      <c r="I109" s="110"/>
      <c r="J109" s="110"/>
      <c r="K109" s="110"/>
      <c r="L109" s="110"/>
      <c r="M109" s="110"/>
      <c r="N109" s="110"/>
      <c r="O109" s="110"/>
      <c r="P109" s="110"/>
      <c r="Q109" s="111"/>
    </row>
    <row r="110" spans="1:17" ht="31.2" x14ac:dyDescent="0.3">
      <c r="A110" s="81">
        <v>22</v>
      </c>
      <c r="B110" s="83" t="s">
        <v>49</v>
      </c>
      <c r="C110" s="85" t="s">
        <v>50</v>
      </c>
      <c r="D110" s="35" t="s">
        <v>8</v>
      </c>
      <c r="E110" s="77">
        <f>E111+E112+E113+E114+E115</f>
        <v>37123.199999999997</v>
      </c>
      <c r="F110" s="77">
        <f>F111+F112+F113+F114+F115</f>
        <v>6495.7</v>
      </c>
      <c r="G110" s="78">
        <f>F110/E110*100</f>
        <v>17.497683389362987</v>
      </c>
      <c r="H110" s="87" t="s">
        <v>63</v>
      </c>
      <c r="I110" s="88"/>
      <c r="J110" s="88"/>
      <c r="K110" s="88"/>
      <c r="L110" s="88"/>
      <c r="M110" s="88"/>
      <c r="N110" s="88"/>
      <c r="O110" s="88"/>
      <c r="P110" s="88"/>
      <c r="Q110" s="89"/>
    </row>
    <row r="111" spans="1:17" ht="31.2" x14ac:dyDescent="0.3">
      <c r="A111" s="82"/>
      <c r="B111" s="84"/>
      <c r="C111" s="86"/>
      <c r="D111" s="32" t="s">
        <v>9</v>
      </c>
      <c r="E111" s="37">
        <v>0</v>
      </c>
      <c r="F111" s="42">
        <v>0</v>
      </c>
      <c r="G111" s="51">
        <v>0</v>
      </c>
      <c r="H111" s="90"/>
      <c r="I111" s="91"/>
      <c r="J111" s="91"/>
      <c r="K111" s="91"/>
      <c r="L111" s="91"/>
      <c r="M111" s="91"/>
      <c r="N111" s="91"/>
      <c r="O111" s="91"/>
      <c r="P111" s="91"/>
      <c r="Q111" s="92"/>
    </row>
    <row r="112" spans="1:17" ht="46.8" x14ac:dyDescent="0.3">
      <c r="A112" s="82"/>
      <c r="B112" s="84"/>
      <c r="C112" s="86"/>
      <c r="D112" s="32" t="s">
        <v>10</v>
      </c>
      <c r="E112" s="37">
        <v>0</v>
      </c>
      <c r="F112" s="42">
        <v>0</v>
      </c>
      <c r="G112" s="51">
        <v>0</v>
      </c>
      <c r="H112" s="90"/>
      <c r="I112" s="91"/>
      <c r="J112" s="91"/>
      <c r="K112" s="91"/>
      <c r="L112" s="91"/>
      <c r="M112" s="91"/>
      <c r="N112" s="91"/>
      <c r="O112" s="91"/>
      <c r="P112" s="91"/>
      <c r="Q112" s="92"/>
    </row>
    <row r="113" spans="1:17" ht="46.8" x14ac:dyDescent="0.3">
      <c r="A113" s="82"/>
      <c r="B113" s="84"/>
      <c r="C113" s="86"/>
      <c r="D113" s="32" t="s">
        <v>11</v>
      </c>
      <c r="E113" s="37">
        <v>34274.5</v>
      </c>
      <c r="F113" s="42">
        <v>5686.8</v>
      </c>
      <c r="G113" s="51">
        <f>F113/E113*100</f>
        <v>16.591926942770865</v>
      </c>
      <c r="H113" s="90"/>
      <c r="I113" s="91"/>
      <c r="J113" s="91"/>
      <c r="K113" s="91"/>
      <c r="L113" s="91"/>
      <c r="M113" s="91"/>
      <c r="N113" s="91"/>
      <c r="O113" s="91"/>
      <c r="P113" s="91"/>
      <c r="Q113" s="92"/>
    </row>
    <row r="114" spans="1:17" ht="31.2" x14ac:dyDescent="0.3">
      <c r="A114" s="82"/>
      <c r="B114" s="84"/>
      <c r="C114" s="86"/>
      <c r="D114" s="36" t="s">
        <v>12</v>
      </c>
      <c r="E114" s="59">
        <v>0</v>
      </c>
      <c r="F114" s="52">
        <v>0</v>
      </c>
      <c r="G114" s="53">
        <v>0</v>
      </c>
      <c r="H114" s="90"/>
      <c r="I114" s="91"/>
      <c r="J114" s="91"/>
      <c r="K114" s="91"/>
      <c r="L114" s="91"/>
      <c r="M114" s="91"/>
      <c r="N114" s="91"/>
      <c r="O114" s="91"/>
      <c r="P114" s="91"/>
      <c r="Q114" s="92"/>
    </row>
    <row r="115" spans="1:17" ht="31.8" thickBot="1" x14ac:dyDescent="0.35">
      <c r="A115" s="82"/>
      <c r="B115" s="84"/>
      <c r="C115" s="86"/>
      <c r="D115" s="11" t="s">
        <v>18</v>
      </c>
      <c r="E115" s="59">
        <v>2848.7</v>
      </c>
      <c r="F115" s="52">
        <v>808.9</v>
      </c>
      <c r="G115" s="53">
        <f t="shared" ref="G115" si="6">F115/E115*100</f>
        <v>28.395408431916312</v>
      </c>
      <c r="H115" s="90"/>
      <c r="I115" s="93"/>
      <c r="J115" s="93"/>
      <c r="K115" s="93"/>
      <c r="L115" s="93"/>
      <c r="M115" s="93"/>
      <c r="N115" s="93"/>
      <c r="O115" s="93"/>
      <c r="P115" s="93"/>
      <c r="Q115" s="92"/>
    </row>
    <row r="116" spans="1:17" ht="31.2" x14ac:dyDescent="0.3">
      <c r="A116" s="112" t="s">
        <v>51</v>
      </c>
      <c r="B116" s="113"/>
      <c r="C116" s="114"/>
      <c r="D116" s="41" t="s">
        <v>52</v>
      </c>
      <c r="E116" s="49">
        <f>E117+E118+E119+E120+E121</f>
        <v>7188646.2000000002</v>
      </c>
      <c r="F116" s="49">
        <f>F117+F118+F119+F120+F121</f>
        <v>1108597.9999999998</v>
      </c>
      <c r="G116" s="79">
        <f t="shared" ref="G116:G121" si="7">F116/E116*100</f>
        <v>15.421512885138231</v>
      </c>
      <c r="H116" s="94"/>
      <c r="I116" s="95"/>
      <c r="J116" s="95"/>
      <c r="K116" s="95"/>
      <c r="L116" s="95"/>
      <c r="M116" s="95"/>
      <c r="N116" s="95"/>
      <c r="O116" s="95"/>
      <c r="P116" s="95"/>
      <c r="Q116" s="95"/>
    </row>
    <row r="117" spans="1:17" ht="31.2" x14ac:dyDescent="0.3">
      <c r="A117" s="115"/>
      <c r="B117" s="116"/>
      <c r="C117" s="117"/>
      <c r="D117" s="38" t="s">
        <v>9</v>
      </c>
      <c r="E117" s="37">
        <f>E7+E12+E17+E22+E27+E31+E36+E41+E46+E52+E57+E62+E67+E72+E76+E81+E86+E91+E95+E100+E106+E111</f>
        <v>214849.9</v>
      </c>
      <c r="F117" s="37">
        <f>F7+F12+F17+F22+F27+F31+F36+F41+F46+F52+F57+F62+F67+F72+F76+F81+F86+F91+F95+F106+F111+F100</f>
        <v>16198.400000000001</v>
      </c>
      <c r="G117" s="80">
        <f t="shared" si="7"/>
        <v>7.5394030902504499</v>
      </c>
      <c r="H117" s="94"/>
      <c r="I117" s="95"/>
      <c r="J117" s="95"/>
      <c r="K117" s="95"/>
      <c r="L117" s="95"/>
      <c r="M117" s="95"/>
      <c r="N117" s="95"/>
      <c r="O117" s="95"/>
      <c r="P117" s="95"/>
      <c r="Q117" s="95"/>
    </row>
    <row r="118" spans="1:17" ht="46.8" x14ac:dyDescent="0.3">
      <c r="A118" s="115"/>
      <c r="B118" s="116"/>
      <c r="C118" s="117"/>
      <c r="D118" s="38" t="s">
        <v>10</v>
      </c>
      <c r="E118" s="37">
        <f>E8+E13+E18+E23+E28+E32+E37+E42+E47+E53+E58+E63+E68+E73+E77+E82+E87+E92+E96+E101+E107+E112</f>
        <v>4540802</v>
      </c>
      <c r="F118" s="37">
        <f>F8+F13+F18+F23+F28+F32+F37+F42+F47+F53+F58+F63+F68+F73+F77+F82+F87+F92+F96+F107+F112+F101</f>
        <v>641448.6</v>
      </c>
      <c r="G118" s="80">
        <f t="shared" si="7"/>
        <v>14.12632834464044</v>
      </c>
      <c r="H118" s="94"/>
      <c r="I118" s="95"/>
      <c r="J118" s="95"/>
      <c r="K118" s="95"/>
      <c r="L118" s="95"/>
      <c r="M118" s="95"/>
      <c r="N118" s="95"/>
      <c r="O118" s="95"/>
      <c r="P118" s="95"/>
      <c r="Q118" s="95"/>
    </row>
    <row r="119" spans="1:17" ht="46.8" x14ac:dyDescent="0.3">
      <c r="A119" s="115"/>
      <c r="B119" s="116"/>
      <c r="C119" s="117"/>
      <c r="D119" s="38" t="s">
        <v>11</v>
      </c>
      <c r="E119" s="37">
        <f>E9+E14+E19+E24+E29+E33+E38+E43+E48+E54+E59+E64+E69+E74+E78+E83+E88+E93+E97+E102+E108+E113</f>
        <v>2423204</v>
      </c>
      <c r="F119" s="37">
        <f>F9+F14+F19+F24+F29+F33+F38+F43+F48+F54+F59+F64+F69+F74+F78+F83+F88+F93+F97+F108+F113+F102</f>
        <v>450052.7</v>
      </c>
      <c r="G119" s="80">
        <f t="shared" si="7"/>
        <v>18.572629460829546</v>
      </c>
      <c r="H119" s="94"/>
      <c r="I119" s="95"/>
      <c r="J119" s="95"/>
      <c r="K119" s="95"/>
      <c r="L119" s="95"/>
      <c r="M119" s="95"/>
      <c r="N119" s="95"/>
      <c r="O119" s="95"/>
      <c r="P119" s="95"/>
      <c r="Q119" s="95"/>
    </row>
    <row r="120" spans="1:17" ht="31.2" x14ac:dyDescent="0.3">
      <c r="A120" s="115"/>
      <c r="B120" s="116"/>
      <c r="C120" s="117"/>
      <c r="D120" s="38" t="s">
        <v>12</v>
      </c>
      <c r="E120" s="37">
        <f>E10+E15+E20+E34+E39+E44+E49+E55+E60+E65+E70+E84+E89+E98+E103+E109+E114</f>
        <v>6941.6</v>
      </c>
      <c r="F120" s="37">
        <f>F10+F15+F20+F34+F39+F44+F49+F55+F60+F65+F70+F84+F98+F109+F114+F89+F103</f>
        <v>89.4</v>
      </c>
      <c r="G120" s="80">
        <f t="shared" si="7"/>
        <v>1.287887518727671</v>
      </c>
      <c r="H120" s="94"/>
      <c r="I120" s="95"/>
      <c r="J120" s="95"/>
      <c r="K120" s="95"/>
      <c r="L120" s="95"/>
      <c r="M120" s="95"/>
      <c r="N120" s="95"/>
      <c r="O120" s="95"/>
      <c r="P120" s="95"/>
      <c r="Q120" s="95"/>
    </row>
    <row r="121" spans="1:17" ht="31.2" x14ac:dyDescent="0.3">
      <c r="A121" s="118"/>
      <c r="B121" s="119"/>
      <c r="C121" s="120"/>
      <c r="D121" s="38" t="s">
        <v>18</v>
      </c>
      <c r="E121" s="37">
        <f>E104+E115+E25+E79</f>
        <v>2848.7</v>
      </c>
      <c r="F121" s="37">
        <f>F115+F104+F79+F25</f>
        <v>808.9</v>
      </c>
      <c r="G121" s="80">
        <f t="shared" si="7"/>
        <v>28.395408431916312</v>
      </c>
      <c r="H121" s="94"/>
      <c r="I121" s="95"/>
      <c r="J121" s="95"/>
      <c r="K121" s="95"/>
      <c r="L121" s="95"/>
      <c r="M121" s="95"/>
      <c r="N121" s="95"/>
      <c r="O121" s="95"/>
      <c r="P121" s="95"/>
      <c r="Q121" s="95"/>
    </row>
  </sheetData>
  <mergeCells count="102">
    <mergeCell ref="A3:A4"/>
    <mergeCell ref="B3:B4"/>
    <mergeCell ref="C3:C4"/>
    <mergeCell ref="D3:D4"/>
    <mergeCell ref="E3:E4"/>
    <mergeCell ref="F3:G3"/>
    <mergeCell ref="A2:Q2"/>
    <mergeCell ref="H3:Q4"/>
    <mergeCell ref="A16:A20"/>
    <mergeCell ref="B16:B20"/>
    <mergeCell ref="C16:C20"/>
    <mergeCell ref="A21:A25"/>
    <mergeCell ref="B21:B25"/>
    <mergeCell ref="C21:C25"/>
    <mergeCell ref="H16:Q20"/>
    <mergeCell ref="H21:Q25"/>
    <mergeCell ref="A6:A10"/>
    <mergeCell ref="B6:B10"/>
    <mergeCell ref="C6:C10"/>
    <mergeCell ref="A11:A15"/>
    <mergeCell ref="B11:B15"/>
    <mergeCell ref="C11:C15"/>
    <mergeCell ref="H6:Q10"/>
    <mergeCell ref="H11:Q15"/>
    <mergeCell ref="A35:A39"/>
    <mergeCell ref="B35:B39"/>
    <mergeCell ref="C35:C39"/>
    <mergeCell ref="A40:A44"/>
    <mergeCell ref="B40:B44"/>
    <mergeCell ref="C40:C44"/>
    <mergeCell ref="H35:Q39"/>
    <mergeCell ref="H40:Q44"/>
    <mergeCell ref="A26:A29"/>
    <mergeCell ref="B26:B29"/>
    <mergeCell ref="C26:C29"/>
    <mergeCell ref="A30:A34"/>
    <mergeCell ref="B30:B34"/>
    <mergeCell ref="C30:C34"/>
    <mergeCell ref="H26:Q29"/>
    <mergeCell ref="H30:Q34"/>
    <mergeCell ref="A51:A55"/>
    <mergeCell ref="B51:B55"/>
    <mergeCell ref="C51:C55"/>
    <mergeCell ref="A56:A60"/>
    <mergeCell ref="B56:B60"/>
    <mergeCell ref="C56:C60"/>
    <mergeCell ref="H51:Q55"/>
    <mergeCell ref="H56:Q60"/>
    <mergeCell ref="A45:A50"/>
    <mergeCell ref="B45:B50"/>
    <mergeCell ref="C45:C50"/>
    <mergeCell ref="D49:D50"/>
    <mergeCell ref="F49:F50"/>
    <mergeCell ref="G49:G50"/>
    <mergeCell ref="H45:Q50"/>
    <mergeCell ref="E49:E50"/>
    <mergeCell ref="A71:A74"/>
    <mergeCell ref="B71:B74"/>
    <mergeCell ref="C71:C74"/>
    <mergeCell ref="A75:A79"/>
    <mergeCell ref="B75:B79"/>
    <mergeCell ref="C75:C79"/>
    <mergeCell ref="H71:Q74"/>
    <mergeCell ref="H75:Q79"/>
    <mergeCell ref="A61:A65"/>
    <mergeCell ref="B61:B65"/>
    <mergeCell ref="C61:C65"/>
    <mergeCell ref="A66:A70"/>
    <mergeCell ref="B66:B70"/>
    <mergeCell ref="C66:C70"/>
    <mergeCell ref="H61:Q65"/>
    <mergeCell ref="H66:Q70"/>
    <mergeCell ref="A90:A93"/>
    <mergeCell ref="B90:B93"/>
    <mergeCell ref="C90:C93"/>
    <mergeCell ref="A94:A98"/>
    <mergeCell ref="B94:B98"/>
    <mergeCell ref="C94:C98"/>
    <mergeCell ref="H90:Q93"/>
    <mergeCell ref="H94:Q98"/>
    <mergeCell ref="A80:A84"/>
    <mergeCell ref="B80:B84"/>
    <mergeCell ref="C80:C84"/>
    <mergeCell ref="A85:A89"/>
    <mergeCell ref="B85:B89"/>
    <mergeCell ref="C85:C89"/>
    <mergeCell ref="H80:Q84"/>
    <mergeCell ref="H85:Q89"/>
    <mergeCell ref="A110:A115"/>
    <mergeCell ref="B110:B115"/>
    <mergeCell ref="C110:C115"/>
    <mergeCell ref="H110:Q115"/>
    <mergeCell ref="H116:Q121"/>
    <mergeCell ref="A99:A104"/>
    <mergeCell ref="B99:B104"/>
    <mergeCell ref="C99:C104"/>
    <mergeCell ref="A105:A109"/>
    <mergeCell ref="B105:B109"/>
    <mergeCell ref="C105:C109"/>
    <mergeCell ref="H99:Q104"/>
    <mergeCell ref="H105:Q109"/>
    <mergeCell ref="A116:C1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2026-04-20T10:24:02Z</dcterms:modified>
</cp:coreProperties>
</file>