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elevskaiaIA\Documents\Документы\ОТЧЕТЫ ПО ПРОГРАММАМ\РАЙОН\2025\"/>
    </mc:Choice>
  </mc:AlternateContent>
  <bookViews>
    <workbookView xWindow="0" yWindow="0" windowWidth="19200" windowHeight="10005"/>
  </bookViews>
  <sheets>
    <sheet name="Лист1" sheetId="1" r:id="rId1"/>
  </sheets>
  <definedNames>
    <definedName name="_xlnm._FilterDatabase" localSheetId="0" hidden="1">Лист1!$A$5:$G$121</definedName>
    <definedName name="_xlnm.Print_Area" localSheetId="0">Лист1!$A$1:$V$126</definedName>
  </definedNames>
  <calcPr calcId="162913"/>
</workbook>
</file>

<file path=xl/calcChain.xml><?xml version="1.0" encoding="utf-8"?>
<calcChain xmlns="http://schemas.openxmlformats.org/spreadsheetml/2006/main">
  <c r="G121" i="1" l="1"/>
  <c r="G120" i="1"/>
  <c r="G119" i="1"/>
  <c r="G118" i="1"/>
  <c r="G117" i="1"/>
  <c r="G116" i="1"/>
  <c r="F116" i="1"/>
  <c r="E116" i="1"/>
  <c r="G24" i="1" l="1"/>
  <c r="G23" i="1"/>
  <c r="G109" i="1"/>
  <c r="G108" i="1"/>
  <c r="G107" i="1"/>
  <c r="G106" i="1"/>
  <c r="G14" i="1" l="1"/>
  <c r="G13" i="1"/>
  <c r="E120" i="1" l="1"/>
  <c r="G44" i="1" l="1"/>
  <c r="G48" i="1" l="1"/>
  <c r="G47" i="1"/>
  <c r="G69" i="1"/>
  <c r="G84" i="1" l="1"/>
  <c r="G83" i="1"/>
  <c r="G82" i="1"/>
  <c r="E105" i="1" l="1"/>
  <c r="F118" i="1" l="1"/>
  <c r="E118" i="1"/>
  <c r="G43" i="1"/>
  <c r="G42" i="1"/>
  <c r="G41" i="1"/>
  <c r="G9" i="1" l="1"/>
  <c r="G8" i="1"/>
  <c r="G7" i="1"/>
  <c r="G29" i="1" l="1"/>
  <c r="G20" i="1" l="1"/>
  <c r="G19" i="1"/>
  <c r="G18" i="1"/>
  <c r="E99" i="1" l="1"/>
  <c r="F99" i="1"/>
  <c r="F120" i="1"/>
  <c r="E121" i="1"/>
  <c r="E119" i="1"/>
  <c r="E117" i="1"/>
  <c r="G64" i="1"/>
  <c r="F121" i="1" l="1"/>
  <c r="G102" i="1" l="1"/>
  <c r="G32" i="1" l="1"/>
  <c r="E16" i="1" l="1"/>
  <c r="G115" i="1" l="1"/>
  <c r="G113" i="1"/>
  <c r="G68" i="1"/>
  <c r="F119" i="1" l="1"/>
  <c r="G99" i="1" l="1"/>
  <c r="G88" i="1"/>
  <c r="G86" i="1"/>
  <c r="G87" i="1"/>
  <c r="F85" i="1"/>
  <c r="E85" i="1"/>
  <c r="G85" i="1" l="1"/>
  <c r="F16" i="1"/>
  <c r="G16" i="1" s="1"/>
  <c r="F110" i="1" l="1"/>
  <c r="E110" i="1"/>
  <c r="F117" i="1" l="1"/>
  <c r="F45" i="1" l="1"/>
  <c r="E45" i="1"/>
  <c r="G45" i="1" l="1"/>
  <c r="F71" i="1"/>
  <c r="F11" i="1" l="1"/>
  <c r="E11" i="1"/>
  <c r="G11" i="1" l="1"/>
  <c r="G38" i="1"/>
  <c r="G28" i="1" l="1"/>
  <c r="F75" i="1" l="1"/>
  <c r="G17" i="1" l="1"/>
  <c r="G110" i="1" l="1"/>
  <c r="F56" i="1" l="1"/>
  <c r="G97" i="1" l="1"/>
  <c r="G96" i="1"/>
  <c r="G74" i="1"/>
  <c r="G73" i="1"/>
  <c r="G37" i="1"/>
  <c r="G93" i="1"/>
  <c r="F105" i="1"/>
  <c r="G105" i="1" s="1"/>
  <c r="F94" i="1"/>
  <c r="F90" i="1"/>
  <c r="F80" i="1"/>
  <c r="F66" i="1"/>
  <c r="F61" i="1"/>
  <c r="F51" i="1"/>
  <c r="F40" i="1"/>
  <c r="F35" i="1"/>
  <c r="F30" i="1"/>
  <c r="F26" i="1"/>
  <c r="F21" i="1"/>
  <c r="F6" i="1"/>
  <c r="G78" i="1"/>
  <c r="G54" i="1" l="1"/>
  <c r="G60" i="1"/>
  <c r="G59" i="1"/>
  <c r="G58" i="1"/>
  <c r="G57" i="1"/>
  <c r="E94" i="1"/>
  <c r="E80" i="1"/>
  <c r="G80" i="1" s="1"/>
  <c r="G94" i="1" l="1"/>
  <c r="E90" i="1"/>
  <c r="G90" i="1" s="1"/>
  <c r="E21" i="1" l="1"/>
  <c r="G21" i="1" s="1"/>
  <c r="E56" i="1" l="1"/>
  <c r="G56" i="1" s="1"/>
  <c r="E75" i="1" l="1"/>
  <c r="G75" i="1" l="1"/>
  <c r="E6" i="1"/>
  <c r="G6" i="1" s="1"/>
  <c r="E40" i="1" l="1"/>
  <c r="G40" i="1" s="1"/>
  <c r="E71" i="1"/>
  <c r="G71" i="1" s="1"/>
  <c r="E66" i="1"/>
  <c r="G66" i="1" s="1"/>
  <c r="E61" i="1"/>
  <c r="G61" i="1" s="1"/>
  <c r="E51" i="1"/>
  <c r="G51" i="1" s="1"/>
  <c r="E35" i="1"/>
  <c r="G35" i="1" s="1"/>
  <c r="E30" i="1"/>
  <c r="G30" i="1" s="1"/>
  <c r="E26" i="1"/>
  <c r="G26" i="1" s="1"/>
</calcChain>
</file>

<file path=xl/sharedStrings.xml><?xml version="1.0" encoding="utf-8"?>
<sst xmlns="http://schemas.openxmlformats.org/spreadsheetml/2006/main" count="196" uniqueCount="82">
  <si>
    <t>Источники финансирования</t>
  </si>
  <si>
    <t>Всего по программе</t>
  </si>
  <si>
    <t>Внебюджетные источники</t>
  </si>
  <si>
    <t>Всего по программам</t>
  </si>
  <si>
    <t>Итого по программам</t>
  </si>
  <si>
    <t>Бюджет Березовского района</t>
  </si>
  <si>
    <t>Бюджет автономного округа</t>
  </si>
  <si>
    <t>тыс. руб.</t>
  </si>
  <si>
    <t>%</t>
  </si>
  <si>
    <t xml:space="preserve">Муниципальная программа
Березовского района
</t>
  </si>
  <si>
    <t>Ответственный исполнитель муниципальной программы</t>
  </si>
  <si>
    <t xml:space="preserve">«Социальная поддержка жителей Березовского района» 
</t>
  </si>
  <si>
    <t>Комитет культуры</t>
  </si>
  <si>
    <t xml:space="preserve">«Культурное пространство Березовского района» 
</t>
  </si>
  <si>
    <t xml:space="preserve">«Поддержка занятости населения в Березовском районе» 
</t>
  </si>
  <si>
    <t>Отдел по вопросам малочисленных народов Севера, природопользованию, сельскому хозяйству и экологии</t>
  </si>
  <si>
    <t xml:space="preserve">«Развитие агропромышленного комплекса Березовского района» 
</t>
  </si>
  <si>
    <t>Отдел жилищных программ</t>
  </si>
  <si>
    <t xml:space="preserve">«Развитие жилищной сферы в Березовском районе» 
</t>
  </si>
  <si>
    <t>Управление по жилищно-коммунальному хозяйству</t>
  </si>
  <si>
    <t xml:space="preserve">«Жилищно-коммунальный комплекс в Березовском районе» 
</t>
  </si>
  <si>
    <t xml:space="preserve">«Реализация государственной национальной политики и профилактика экстремизма в Березовском районе» 
</t>
  </si>
  <si>
    <t>Отдел по организации деятельности комиссий</t>
  </si>
  <si>
    <t xml:space="preserve">«Профилактика правонарушений и обеспечение отдельных прав граждан в Березовском районе» 
</t>
  </si>
  <si>
    <t>Муниципальное казенное учреждение «Управление гражданской защиты населения Березовского района»</t>
  </si>
  <si>
    <t xml:space="preserve">«Безопасность жизнедеятельности на территории Березовского района» 
</t>
  </si>
  <si>
    <t xml:space="preserve">«Экологическая безопасность в Березовском районе» 
</t>
  </si>
  <si>
    <t xml:space="preserve">«Формирование современной городской среды в Березовском районе» 
</t>
  </si>
  <si>
    <t>Комитет образования</t>
  </si>
  <si>
    <t xml:space="preserve">«Развитие образования в Березовском районе» 
</t>
  </si>
  <si>
    <t xml:space="preserve">№                           </t>
  </si>
  <si>
    <t xml:space="preserve">«Развитие экономического потенциала Березовского района» 
</t>
  </si>
  <si>
    <t>Отдел информатизации, защиты информации и связи</t>
  </si>
  <si>
    <t xml:space="preserve">«Цифровое развитие Березовского района» 
</t>
  </si>
  <si>
    <t>Отдел транспорта</t>
  </si>
  <si>
    <t xml:space="preserve">«Современная транспортая система Березовского района» 
</t>
  </si>
  <si>
    <t>Комитет по финансам</t>
  </si>
  <si>
    <t>Комитет по земельным ресурсам и управлению муниципальным имуществом</t>
  </si>
  <si>
    <t xml:space="preserve">«Управление муниципальным имуществом в Березовском районе» 
</t>
  </si>
  <si>
    <t xml:space="preserve">«Совершенствование муниципального управления в Березовском районе» 
</t>
  </si>
  <si>
    <t xml:space="preserve">«Устойчивое развитие коренных малочисленных народов Севера в Березовском районе» 
</t>
  </si>
  <si>
    <t>Отдел по бухгалтерскому учету и отчетности</t>
  </si>
  <si>
    <t>Федеральный бюджет</t>
  </si>
  <si>
    <t>.</t>
  </si>
  <si>
    <t>Бюджет поселений</t>
  </si>
  <si>
    <t>Бюджет  поселений</t>
  </si>
  <si>
    <t>Информационно-аналитический отдел</t>
  </si>
  <si>
    <t>«Создание условий для эффективного управления муниципальными финансами в Березовском районе»</t>
  </si>
  <si>
    <t xml:space="preserve"> </t>
  </si>
  <si>
    <t xml:space="preserve">Организовано и проведено: 55 природоохранных и эколо-просветительских мероприятий, с охватом участников 4 331 человек. Высажено 450 деревьев и кустарников. Окружной субботник "Мой чистый дом - Югра", с охватом участников 470 человек. Ликвидировано 6 несанкционированных мест размещения отходов на общей площади 0,5948 га.                                                                                                                                                                                             Акция «Осенние дни древонасаждений» на территории пгт. Березово, с охватом участников 20 человек. Высажен 91 саженец.                                                                                                                                                                   Очистка прибрежной полосы водных объектов от бытового мусора и древесного хлама (25,255 км.), приняло участие 246 волонтеров.                                                                                                                                                                                                                    Установлены ангары (площадки) для временного накопления твердых коммунальных отходов в  пунктах: п. Светлый, с. Теги, пгт. Игрим, п. Сосьва.                                                                             </t>
  </si>
  <si>
    <t>Комитет по экономической политике</t>
  </si>
  <si>
    <t>Комитет спорта и социальной политики</t>
  </si>
  <si>
    <t xml:space="preserve">«Развитие физической культуры и спорта в Березовском районе» 
</t>
  </si>
  <si>
    <t>«Молодежная политика Березовского района»</t>
  </si>
  <si>
    <t>«Развитие гражданского общества в Березовском районе»</t>
  </si>
  <si>
    <t>Отдел молодежной политики</t>
  </si>
  <si>
    <t xml:space="preserve"> Реализуются мероприятия, направленные на обеспечение текущих расходов деятельности  МАУ  "Березовский медиацентр" (оплата труда сотрудников и обязательные налоговые и неналоговые платежи  в бюджеты всех уровней) </t>
  </si>
  <si>
    <t xml:space="preserve">Обеспечено техническое сопровождение официального сайта органов местного самоуправления муниципального образования Березовский район;                                                                                                                                                                                                                                                                                                                                       обновление и техническое сопровождение баз данных "1-С";                                                                                                                                                                                                                                                                                                                                                                                                                  оказание информационных услуг с использованием экземпляров системы "Консультант-Плюс";                                                                                                                                                                           оказание услуг по сопровождению и технической поддержке программного модуля "ГеоКомплекс";                                                                                                                                                                                                                                                                                                                                                                            заключены и находятся на исполнении муниципальные контракты на услуги связи;                                                                                                                                                                                                                                                                                                                                                                                                                                                                                                               заключен и находится на исполнении договор на оказание услуг по передаче лицензии на ПО Астрал-Отчетность;                                                                                                                                                                                                       заключен договор на постаку  системных блоков, периферийного оборудования, многофункциональных устройств, на поставку оргтехники и ноутбука;                                                                                                                                                                                                                                 заключен муниципальный контракт на оказание услуг по предоставлению неисключительных (пользовательских) прав использования программного обеспечения UserGate.                                                                                                                                                                                                                                    Реализуются мероприятия, направленные на обеспечение деятельности администрации Березовского района.                                                                                                       </t>
  </si>
  <si>
    <t>Проведены районные мероприятия:                                                                                                                                                                                                                                                                    XXIV районный фестиваль гражданско-патриотической песни "Патриот";  муниципальный конкурс на разроботку эскиза нагрудного знака волонтера Березовского района "ДОБРО и ВОЛЯ";  Турнир по боулингу среди семей пгт. Березово "Счастливы вместе"; мероприятия и акции направленные на патриотическое воспитание молодежи ("Посылка солдату", "Письмо солдату", "Пишу тебе, Герой", возложение цветов к памятникам и мемориалам, формирование адресных посылок гуманитарной помощи участникам СВО, сбор гуманитарной помощи для госпиталей, Всероссийская акция "Загадки Тавриды", мероприятия, приуроченные ко Дню юного героя антифашиста, Дню памяти жертв Холокоста и 80-й годовщине освобождения Красной Армией лагеря смерти "Аушвиц"); мероприятия, направленные на развитие творческого и коммуникативного потенциала молодых людей (квест-игра"Преступление. Правонарушение. Проступок", антинаркотическая акция  "Скажи наркотикам нет", всероссийская акция "Белая ромашка" и другие).                                                                                           Обеспечение деятельности муниципального автономного учреждения "Звездный".</t>
  </si>
  <si>
    <r>
      <rPr>
        <sz val="12"/>
        <rFont val="Times New Roman"/>
        <family val="1"/>
        <charset val="204"/>
      </rPr>
      <t>Содержание и техническое обслуживание систем видеонаблюдение (53 видеокамеры).                                                                                                                                                                                                                   Размещена информация в средствах массовой информации, сети Интернет, проведены агитационные мероприятия, направленные на профилактику правонарушений.                                                                                                                                                                                                                                                                                                                                                                                                                                                                                                                                                                                Проведено 4 заседания административной комиссии, рассмотрено 22 административных дела, из них: по 8 делам принято решение о назначении наказания в виде штрафа, по 14 делам принято решение о назначении наказания в виде предупреждения.                                                                                                                                                                                                                                                                                                                 Организованы и проведены: беседы, библиотечные уроки, выставки (рисунков, книжные и музейные), спортивные, игровые программы, познавательные конкурсы,  викторины в целях предупреждения алкоголизма, наркомании и токсикомании среди несовершеннолетних, пропаганды здорового образа жизни, а также недопущения совершения преступлений и правонарушений в алкогольном или наркотическом опъянении.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Осуществляется реализация переданных полномочий по государственной регистрации актов гражданского состояния.                                                                                                                                                       
</t>
    </r>
    <r>
      <rPr>
        <sz val="12"/>
        <color theme="1"/>
        <rFont val="Times New Roman"/>
        <family val="1"/>
        <charset val="204"/>
      </rPr>
      <t xml:space="preserve">
  </t>
    </r>
  </si>
  <si>
    <t>Объем финансирования на 2025 год                   (Уточненный план)            тыс. рублей</t>
  </si>
  <si>
    <t xml:space="preserve">Информация по итогам реализации муниципальных программ Березовского района за 2 квартал 2025 года
</t>
  </si>
  <si>
    <t xml:space="preserve">Средства направлены на оформление и организацию межмуниципальной выставки-ярмарки "Ярмарка Березовского уезда", на награждение победителей и поощрение участников муницпального конкурса "Бизнес мечты".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</si>
  <si>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Предоставлены субсидии на:                                                                                                                                             1.Приобретение материально-технических средств 11 гражданам из числа коренных малочисленных народов Севера (с.Саранпауль - 4, пос. Сосьва - 3, д. Щекурья - 1, пгт. Березово - 2, с. Няксимволь-1). Приобретено: лодочный мотор - 2, солнечная электростанция - 1, снегоход - 3, прицеп (сани-волокуши) - 1, сетематериалы - 2, спутниковый телефон - 1, оружие/боеприпасы-1;                                                                2. На возмещение затрат на оплату коммунальных услуг, понесенных в ходе заготовки и переработки продукции традиционной хозяйственной деятельности 1 организации (пос. Сосьва);                                        3. На предоствление единовременной финансовой помощи молодым специалистам из числа коренных малочисленных народов Севера, работающим в местах традиционного проживания и традиционной хозяйственной деятельности на обустройство быта (пгт. Березово - 3, д. Хулимсунт -2).                                    Проведено заседание Совета представителей коренных малочисленных народов Севера при главе Березовского района, рассмотрено 4 вопросов и утвержден план работы Совета на 2025 год.</t>
  </si>
  <si>
    <t xml:space="preserve">Предоставление субсидий запланировано в 3 и 4  кварталах.                                                                                    Заключен муниципальный контракт на оказание услуг по обращению с животными на территории Березовского района. За 1 квартал  2025 года отловлено 17 голов животных без владельцев, животные транспортированы в приют г. Нижневартовска. </t>
  </si>
  <si>
    <t xml:space="preserve"> За 2 квартал на территории Березовского района отработало 15 лагерей с дневным пребыванием детей на базе образовательных учреждений с охватом 677 детей (п. Березово, п. Игрим, п. Приполярный, п. Саранпауль, п. Сосьва, п. Няксимволь, п. Светлый, п. Теги,  п. Ванзетур).  Заключено 6 контрактов на оказание услуг по организации отдыха детей и их оздоровления в организациях, находящихся за пределами Ханты-Мансийского автономного округа-Югры (10 путевок - г. Санкт-Петербург, 35 путевок - Краснодарский край, 22 путевки- Московская область, 30 путевок - Челябинская область, 30 путевок -Республика Крым). В целях организации отдыха детей в палаточном лагере с круглосуточным пребыванием  заключен муниципальный контракт  с автономной некоммерческой организацией развития культуры народов севера Центр этнотехнологий ( 128 путевок - д. Ясунт, сп. Саранпауль).            На базе учреждений культуры были органзованы досуговые площадки направленные на развитие интеллектуальных и творческих способностей детей.                                                                                                  Оказаны меры социальной поддержки 36 гражданам, заключившим контракт о прохождении военной службы, направленных для выполнения задач в ходе специальной военной операции на территориях Донецкой Народной Республики, Луганской Народной Республики, Запорожской, Херсонской областей и Украины в 2025 году. </t>
  </si>
  <si>
    <r>
      <rPr>
        <sz val="12"/>
        <rFont val="Times New Roman"/>
        <family val="1"/>
        <charset val="204"/>
      </rPr>
      <t xml:space="preserve">Предоставление дотаций из бюджета Березовского района на выравнивание бюджетной обеспеченности городских, сельских поселений.  Обеспечение деятельности Комитета по финансам. Обслуживание муниципального долга Березовского района. </t>
    </r>
    <r>
      <rPr>
        <sz val="12"/>
        <color theme="1"/>
        <rFont val="Times New Roman"/>
        <family val="1"/>
        <charset val="204"/>
      </rPr>
      <t xml:space="preserve"> Предоставление субвенций на осуществление отдельных государственных полномочий (бюджетные ассигнования направлялись в городские и сельские поселения на предоставление субвенций на осуществление государственных полномочий на осуществление первичного воинского учета органами местного самоуправления поселений, муниципальных и городских округов). Предоставление межбюджетных трансфертов городским и сельским поселениям на реализацию наказов избирателей депутатам Думы Ханты-Мансийского автономного округа - Югры. 
</t>
    </r>
  </si>
  <si>
    <t xml:space="preserve">Реализованы мероприятия, направленые на решение вопросов по обеспечению выполнения полномочий и функций администрации Березовского района и подведомственных учреждений (МКУ «Хозяйственно-эксплуатационная служба администрации Березовского района», МКУ «Центр бухгалтерского обслуживания»), МКУ «Управления капитального строительства и ремонта Березовского района», Думы Березовского района, Контрольно-счетной палаты.                                            Осуществление полномочий по образованию и организации деятельности комиссии по делам несовершеннолетних и защите их прав.
</t>
  </si>
  <si>
    <t xml:space="preserve">Заключены муниципальные контракты:                                                                                                                         договор управления многоквартирным домом;                                                                                                           договор на содержание и текущий ремонт общего имущества многоквартирных домов;                              на отпуск тепловой энергии в горячей воде;                                                                                                                на теплоснабжение;                                                                                                                                                             на поставку газа;                                                                                                                                                                  договор энергоснабжения для муниципальных нужд;                                                                                             на оказание услуг по оценке рыночной стоимости   объектов;                                                                               на оказание услуг по кадастровым работам;                                                                                                                 на выполнение ремонтных работ водовозной машины;                                                                                          договор на поставку счетчика газа (пгт. Игрим ул. Астраханцева д.28 кв.9);                                                        договор на поставку мебели и бытовой техники для служебного жилого помещения (пгт. Березово ул. Дуркина д.42 кв.1);                                                                                                                                                            договор на поставку газового котла (пгт. Березово ул. Лютова д.28 кв.25);                                                            договор на поставку настенного газового проточного водонагревателя (пгт. Березово ул. Чкалова д.30 кв.8);                                                                                                                                                                                         на выполнение работ по проектированию.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</si>
  <si>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Произведена частичная оплата по соглашению на предоставление субсидии из бюджета Березовского района в целях возмещения недополученных доходов от пассажирских перевозок воздушным транспортом. Выполнено 110,5 рейсооборотов, перевезено 2873 пассажира.                                                      Произведена оплата за проведение государственной экспертизы по объекту "Реконструкция автодороги по ул. Чкалова с заменой участка газопровода низкого давления в пгт. Березово".       </t>
  </si>
  <si>
    <t xml:space="preserve">Временно трудоустроено - 386 человек, в том числе: организация общественных работ - 141 чел.;  граждан из числа КМНС - 18 чел.; безработных граждан, испытывающих трудности в поиске работы - 7 чел.; граждан предпенсионного и пенсионного возраста - 2 чел; лиц, осужденных к наказаниям в виде исправительных работ, не имеющих основного места работы - 15 чел; несовершеннолетних граждан в возрасте от 14 до 18 лет - 203 чел.
Организовано и проведено: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 семинара " Пожарно-технический минимум", "Оказание первой помощи пострадавшим", "Специальная оценка условий труда";                                                                                                                        районный конкурс и выставка детских рисунков "Безопасный труд глазами детей-2025";   подготовлено методическое руководство "Как подготовиться и организовать обучение по охране труда", 4 памятки: "Как часто пересматривать инструкции по охране труда", "Основные требования по обеспечению безопасных условий труда", "Меры профилактики производственного травматизма", "Создание культуры безопасного труда".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</si>
  <si>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Выполняются работы по благоустройству парка по ул. Молодежная в пгт. Березово. </t>
  </si>
  <si>
    <r>
      <t xml:space="preserve"> </t>
    </r>
    <r>
      <rPr>
        <sz val="12"/>
        <rFont val="Times New Roman"/>
        <family val="1"/>
        <charset val="204"/>
      </rPr>
      <t>В рамках регионального проекта "Укрепление материально-технической базы учреждений спорта" финансирование направлено на строительство объекта "Спортивный зал имени Руслана Проводникова в пгт. Березово".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 рамках направления (подпрограммы) "Развитие массовой физической культуры и спорта" прошло 100 мероприятий: муниципального уровня -16, регионального-39, Всероссийского -3, межрегионального - 1, межрайонного - 41.                                                                                                                                                                                         Наиболее  значимые из них: Открытый кубок главы по гиревому спорту, кубок главы по волейболу среди мужских и женских команд, XLIII открытая Всероссийская массовая лыжная гонка "Лыжня России -2025", открытый региональный турнир по мини-футболу на Кубок "Виктории", открытый турнир по хоккею, посвященный воинам интернационалистам и воинам, служившим в горячих точках, XII Межрегиональный турнир по боксу на "Кубок Руслана Проводникова", XX открытый региональный турнир по хоккею с шайбой на "Кубок А.И. Ногтева".                                                                                                                       Спортсмены приняли участие в 36 выездных соревнованиях:  зональный и финальный этап первенства округа по мини-футболу, первенство ХМАО-Югры по северному многоборью, чемпионат и первенство России по северному многоборью, региональные соревнования по плаванию, первенство России по гиревому спорту, первенство УРФО по боксу, зональное первенство ХМАО-Югры по боксу. Проведено 5 мероприятий по сдаче нормативов ВФСК ГТО, в которых приняло участие 537 человек.                                                                                                                                                                       Обеспечение деятельности Комитета спорта и социальной политики администрации Березовского района и подведомственных учреждений.</t>
    </r>
  </si>
  <si>
    <t>Приобретены контейнеры для твердых бытовых отходов в количестве 30 штук. Произведена оплата за содержание площадок временного накопления отходов в п. Светлый, п. Приполярный, д. Хулимсунт</t>
  </si>
  <si>
    <t xml:space="preserve">В рамках мероприятия осуществляется строительство новых зданий общеобразовательных организаций
- образовательно-культурный комплекс в д. Хулимсунт на 160 мест;
- средняя школа в п. Березово на 700 мест.                                                                                                                                                                                                                    Обеспечение деятельности комитета образования,  общеобразовательных организаций и организаций дошкольного образования,  содержание структурного подразделения МАУ "Образовательный центр", МКУ "Централизованная бухгалтерия".                                                                               Приобретено оборудование  в рамках мероприятий по модернизации школьных систем образования (объекты капитального ремонта МБОУ Саранпаульская СОШ, МБОУ Игримская СОШ).                                                                                                                                                                                                                 ГИС "Образование Югры" обеспечивает развитие цифровизации образовательного процесса, повышает эффективность государственного и муниципального управления в сфере образования.                                                                                                                                                                                                                        Произведена выплата педагогам , осуществляющим деятельность за классное руководство.                                                                                                                                         Проведен муниципальный этап конкурса "Ученик года-2025".  Обеспечивается награждение выпускников, организация и проведение конкурса профессионального мастерства в сфере образования "Педагог года Березовского района", выезды и участие в творческих конкурсах обучающихся и их сопровождение, организация и проведение работы в рамках социального сертификата на дополнительное образование детей.                                                                                                                                                                                                                                                                                                                                                                                                                                                                                                                                                                                Организовано горячее питание обучающихся.                                                                                                                                                                                                                                 </t>
  </si>
  <si>
    <t xml:space="preserve">По объекту "Реконструкция и расширение канализационных очистных сооружений до 2000 м3/сут. в пгт. Березово" - выполнен монтаж емкости очищенной воды, монтаж резервуаров-усреднителей, биореакторов,  вторичных и третичных отстойников, технологического оборудования в сливной станции, оборудовапния в здании КОС. По объекту "Блочно-модульная котельная на 7,8 Мвт в пгт. Березово" - получено положительное заключение экспертизы, разрешение на строительство.                                                                                                                                                                                                                                                                                                                                                                     Предоставлены субсидии: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возмещение недополученных доходов, организациям, осуществляющим реализацию населению сжиженного газа;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по социально ориентированным тарифам;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по цене электрической энергии зоны централизованного электроснабжения;                                                                                                                                                                                                             на возмещение недополученных доходов при оказании коммунальных услуг по регулируемым ценам.                                                                                                 </t>
  </si>
  <si>
    <t xml:space="preserve">За первое полугодие  2025 года расселено  1 507,3 кв. м аварийного жилья (48 чел.);                   заключено 9 муниципальных контрактов по приобретению жилых помещений в строящемся доме в пгт. Березово;                                                                                                                                                                                                           заключен 1 муниципальный контракт по приобретению 1 жилого помещения в г. Ханты-Мансийск.                                                                                                                                                                                                                                                                                                                                                                                                     Выплачено на основании решения Березовского районного суда 1 возмещение за изымаемое жилое помещение.                                                                                                                                                                                                                         Заключены соглашения о предоставлении иных межбюджетных трансфертов из бюджета Березовского района бюджетам городских поселений: Игрим, Саранпауль, Приполярный, Хулимсунт;                                                                                                                                                                                                                                                                 с гражданами заключено 35 соглашения об изъятии недвижимости для муниципальных нужд;                                                                                                                                                                                                                                                           1 участнику СВО перечислена субсидия на приобретение жилья, 1 участнику СВО  предоставлены документы на получение субсидии на приобретение жилого помещения;                                                                                     1 молодой семье перечислена субсидия на приобретение жилого помещения.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</si>
  <si>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Обеспечение деятельности Комитета культуры и подведомственных учреждений.  Приобретено два системных блока, пульт управления светом, телевизор в дом культуры с. Саранпауль и для структурных подразделений (Ломбовожский сельский клуб и Кимкьясуйский сельский клуб).                                                                                                                                                                                                                             Проведено 1 146  мероприятий с количеством посетителей 82 934 человека: мероприятия, посвященные новогодним и Рождественским праздникам фестиваль ретро-песни «Хиты эпох», Дню Защитника Отечества, молодежный фестиваль «Крылья», к Международному женскому дню - 8 марта, празднованию Масленицы, народные гуляния «Проводы зимы», ко Дню работника культуры, Выставки-презентации креативных индустрий, тематические вечера отдыха для людей старшего поколения, праздничные мероприятия, посвященные 1мая, 9 мая, игровые программы ко Дню защиты детей, торжественные программы 12 июня, памятные мероприятия, посвященные Дню памяти и скорби. Проведен 507 кинопоказов с количеством зрителей 7880 человек. В музеях было организовано 59 выставочных проектов. Музейный фонд пополнился на 69 предметов.Прошло торжественное празднование 105-летия отдела ЗАГСа, открытие выставки художниц, полуфинал и финал интеллектуальной игры "Что?Где?Когда? Кто?",  VII    межшкольная научно-практическая конференция "На горных ветрах времени..", посвященная 80-й годовщине Победы в Великой Отечественной войне и 95 - летнему юбилею со дня образования Ханты - Мансийского автономного округа - Югры.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</si>
  <si>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Размещены в СМИ и мессенджерах тематических памяток и буклетов по пожарной безопасности, безопасности на воде. Регулярное (2 раза в неделю) проведение рейдовых мероприятий. Проведен 1 курс по гражданской обороне среди работающего населения.  Заключен договор на оказание услуг по предоставлению специализированной гидрологической информации.                                                                                                                                                                                        Реализуются мероприятия, направленные на обеспечение деятельности МКУ "Управление гражданской защиты населения Березовского района". </t>
  </si>
  <si>
    <t>Исполнение на 01.06.2025</t>
  </si>
  <si>
    <t>Результаты реализации программы за январь-июнь 2025 года</t>
  </si>
  <si>
    <t>Средства  на проведение традиционного фестиваля "Дружба", на оказание информационных услуг по подготовке и размещению звуковых сообщений и программ, направленных на профилактику экстремизма, межнациональных и межконфессиональных клнфликтов, террористической дечтельности.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</si>
</sst>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2" x14ac:knownFonts="1">
    <font>
      <sz val="11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271">
    <xf numFmtId="0" fontId="0" fillId="0" borderId="0" xfId="0"/>
    <xf numFmtId="0" fontId="4" fillId="3" borderId="1" xfId="0" applyFont="1" applyFill="1" applyBorder="1" applyAlignment="1">
      <alignment horizontal="center" vertical="top" wrapText="1"/>
    </xf>
    <xf numFmtId="0" fontId="1" fillId="3" borderId="0" xfId="0" applyFont="1" applyFill="1" applyBorder="1"/>
    <xf numFmtId="0" fontId="0" fillId="3" borderId="0" xfId="0" applyFill="1" applyBorder="1"/>
    <xf numFmtId="0" fontId="0" fillId="3" borderId="0" xfId="0" applyFill="1"/>
    <xf numFmtId="0" fontId="4" fillId="3" borderId="11" xfId="0" applyFont="1" applyFill="1" applyBorder="1" applyAlignment="1">
      <alignment horizontal="left" vertical="top" indent="1"/>
    </xf>
    <xf numFmtId="0" fontId="4" fillId="3" borderId="12" xfId="0" applyFont="1" applyFill="1" applyBorder="1" applyAlignment="1">
      <alignment horizontal="center" vertical="top" wrapText="1"/>
    </xf>
    <xf numFmtId="0" fontId="4" fillId="3" borderId="26" xfId="0" applyFont="1" applyFill="1" applyBorder="1" applyAlignment="1">
      <alignment horizontal="center" vertical="top" wrapText="1"/>
    </xf>
    <xf numFmtId="0" fontId="4" fillId="3" borderId="0" xfId="0" applyFont="1" applyFill="1" applyBorder="1" applyAlignment="1">
      <alignment horizontal="center" vertical="top" wrapText="1"/>
    </xf>
    <xf numFmtId="0" fontId="4" fillId="3" borderId="27" xfId="0" applyFont="1" applyFill="1" applyBorder="1" applyAlignment="1">
      <alignment horizontal="center" vertical="top" wrapText="1"/>
    </xf>
    <xf numFmtId="0" fontId="1" fillId="3" borderId="0" xfId="0" applyFont="1" applyFill="1"/>
    <xf numFmtId="0" fontId="1" fillId="3" borderId="15" xfId="0" applyFont="1" applyFill="1" applyBorder="1"/>
    <xf numFmtId="0" fontId="13" fillId="3" borderId="0" xfId="0" applyFont="1" applyFill="1" applyAlignment="1">
      <alignment wrapText="1"/>
    </xf>
    <xf numFmtId="0" fontId="3" fillId="3" borderId="0" xfId="1" applyFill="1"/>
    <xf numFmtId="0" fontId="2" fillId="3" borderId="0" xfId="0" applyFont="1" applyFill="1" applyAlignment="1">
      <alignment horizontal="center" wrapText="1"/>
    </xf>
    <xf numFmtId="0" fontId="6" fillId="3" borderId="1" xfId="0" applyFont="1" applyFill="1" applyBorder="1" applyAlignment="1">
      <alignment vertical="center" wrapText="1"/>
    </xf>
    <xf numFmtId="165" fontId="7" fillId="3" borderId="1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4" borderId="0" xfId="0" applyFill="1"/>
    <xf numFmtId="0" fontId="18" fillId="3" borderId="0" xfId="0" applyFont="1" applyFill="1"/>
    <xf numFmtId="165" fontId="0" fillId="3" borderId="0" xfId="0" applyNumberFormat="1" applyFill="1"/>
    <xf numFmtId="165" fontId="20" fillId="3" borderId="0" xfId="0" applyNumberFormat="1" applyFont="1" applyFill="1"/>
    <xf numFmtId="0" fontId="20" fillId="3" borderId="0" xfId="0" applyFont="1" applyFill="1"/>
    <xf numFmtId="165" fontId="6" fillId="3" borderId="2" xfId="0" applyNumberFormat="1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164" fontId="8" fillId="3" borderId="4" xfId="0" applyNumberFormat="1" applyFont="1" applyFill="1" applyBorder="1" applyAlignment="1">
      <alignment horizontal="center" vertical="center" wrapText="1"/>
    </xf>
    <xf numFmtId="165" fontId="9" fillId="3" borderId="1" xfId="0" applyNumberFormat="1" applyFont="1" applyFill="1" applyBorder="1" applyAlignment="1">
      <alignment horizontal="center" vertical="center"/>
    </xf>
    <xf numFmtId="165" fontId="9" fillId="3" borderId="4" xfId="0" applyNumberFormat="1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vertical="center" wrapText="1"/>
    </xf>
    <xf numFmtId="165" fontId="11" fillId="3" borderId="2" xfId="0" applyNumberFormat="1" applyFont="1" applyFill="1" applyBorder="1" applyAlignment="1">
      <alignment horizontal="center" vertical="center" wrapText="1"/>
    </xf>
    <xf numFmtId="164" fontId="11" fillId="3" borderId="2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165" fontId="9" fillId="3" borderId="1" xfId="0" applyNumberFormat="1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165" fontId="9" fillId="3" borderId="16" xfId="0" applyNumberFormat="1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vertical="center" wrapText="1"/>
    </xf>
    <xf numFmtId="165" fontId="9" fillId="3" borderId="10" xfId="0" applyNumberFormat="1" applyFont="1" applyFill="1" applyBorder="1" applyAlignment="1">
      <alignment horizontal="center" vertical="center" wrapText="1"/>
    </xf>
    <xf numFmtId="165" fontId="9" fillId="3" borderId="3" xfId="0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 wrapText="1"/>
    </xf>
    <xf numFmtId="165" fontId="11" fillId="3" borderId="2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165" fontId="9" fillId="3" borderId="18" xfId="0" applyNumberFormat="1" applyFont="1" applyFill="1" applyBorder="1" applyAlignment="1">
      <alignment horizontal="center" vertical="center"/>
    </xf>
    <xf numFmtId="165" fontId="8" fillId="3" borderId="18" xfId="0" applyNumberFormat="1" applyFont="1" applyFill="1" applyBorder="1" applyAlignment="1">
      <alignment horizontal="center" vertical="center" wrapText="1"/>
    </xf>
    <xf numFmtId="164" fontId="8" fillId="3" borderId="18" xfId="0" applyNumberFormat="1" applyFont="1" applyFill="1" applyBorder="1" applyAlignment="1">
      <alignment horizontal="center" vertical="center" wrapText="1"/>
    </xf>
    <xf numFmtId="165" fontId="9" fillId="3" borderId="12" xfId="0" applyNumberFormat="1" applyFont="1" applyFill="1" applyBorder="1" applyAlignment="1">
      <alignment horizontal="center" vertical="center"/>
    </xf>
    <xf numFmtId="165" fontId="8" fillId="3" borderId="1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3" borderId="3" xfId="0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165" fontId="8" fillId="3" borderId="4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vertical="top" wrapText="1"/>
    </xf>
    <xf numFmtId="165" fontId="8" fillId="3" borderId="3" xfId="0" applyNumberFormat="1" applyFont="1" applyFill="1" applyBorder="1" applyAlignment="1">
      <alignment horizontal="center" vertical="top" wrapText="1"/>
    </xf>
    <xf numFmtId="164" fontId="8" fillId="3" borderId="3" xfId="0" applyNumberFormat="1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165" fontId="9" fillId="3" borderId="0" xfId="0" applyNumberFormat="1" applyFont="1" applyFill="1" applyBorder="1" applyAlignment="1">
      <alignment horizontal="center" vertical="center"/>
    </xf>
    <xf numFmtId="165" fontId="9" fillId="3" borderId="3" xfId="0" applyNumberFormat="1" applyFont="1" applyFill="1" applyBorder="1" applyAlignment="1">
      <alignment horizontal="center" vertical="top" wrapText="1"/>
    </xf>
    <xf numFmtId="165" fontId="9" fillId="3" borderId="17" xfId="0" applyNumberFormat="1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vertical="top" wrapText="1"/>
    </xf>
    <xf numFmtId="165" fontId="9" fillId="3" borderId="3" xfId="0" applyNumberFormat="1" applyFont="1" applyFill="1" applyBorder="1" applyAlignment="1">
      <alignment horizontal="center" vertical="top"/>
    </xf>
    <xf numFmtId="0" fontId="19" fillId="3" borderId="2" xfId="0" applyFont="1" applyFill="1" applyBorder="1" applyAlignment="1">
      <alignment vertical="center" wrapText="1"/>
    </xf>
    <xf numFmtId="165" fontId="17" fillId="3" borderId="2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vertical="center" wrapText="1"/>
    </xf>
    <xf numFmtId="165" fontId="16" fillId="3" borderId="1" xfId="0" applyNumberFormat="1" applyFont="1" applyFill="1" applyBorder="1" applyAlignment="1">
      <alignment horizontal="center" vertical="center" wrapText="1"/>
    </xf>
    <xf numFmtId="165" fontId="16" fillId="3" borderId="1" xfId="0" applyNumberFormat="1" applyFont="1" applyFill="1" applyBorder="1" applyAlignment="1">
      <alignment horizontal="center" vertical="center"/>
    </xf>
    <xf numFmtId="165" fontId="16" fillId="3" borderId="16" xfId="0" applyNumberFormat="1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vertical="top" wrapText="1"/>
    </xf>
    <xf numFmtId="165" fontId="16" fillId="3" borderId="20" xfId="0" applyNumberFormat="1" applyFont="1" applyFill="1" applyBorder="1" applyAlignment="1">
      <alignment horizontal="center" vertical="center"/>
    </xf>
    <xf numFmtId="165" fontId="16" fillId="3" borderId="12" xfId="0" applyNumberFormat="1" applyFont="1" applyFill="1" applyBorder="1" applyAlignment="1">
      <alignment horizontal="center" vertical="center" wrapText="1"/>
    </xf>
    <xf numFmtId="165" fontId="16" fillId="3" borderId="3" xfId="0" applyNumberFormat="1" applyFont="1" applyFill="1" applyBorder="1" applyAlignment="1">
      <alignment horizontal="center" vertical="center" wrapText="1"/>
    </xf>
    <xf numFmtId="164" fontId="6" fillId="3" borderId="18" xfId="0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 applyAlignment="1">
      <alignment horizontal="center" vertical="top"/>
    </xf>
    <xf numFmtId="0" fontId="14" fillId="3" borderId="1" xfId="0" applyFont="1" applyFill="1" applyBorder="1" applyAlignment="1">
      <alignment wrapText="1"/>
    </xf>
    <xf numFmtId="0" fontId="4" fillId="3" borderId="4" xfId="0" applyFont="1" applyFill="1" applyBorder="1" applyAlignment="1">
      <alignment wrapText="1"/>
    </xf>
    <xf numFmtId="165" fontId="9" fillId="3" borderId="15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 wrapText="1"/>
    </xf>
    <xf numFmtId="164" fontId="8" fillId="3" borderId="3" xfId="0" applyNumberFormat="1" applyFont="1" applyFill="1" applyBorder="1" applyAlignment="1">
      <alignment horizontal="center" vertical="center" wrapText="1"/>
    </xf>
    <xf numFmtId="165" fontId="8" fillId="3" borderId="17" xfId="0" applyNumberFormat="1" applyFont="1" applyFill="1" applyBorder="1" applyAlignment="1">
      <alignment horizontal="center" vertical="center" wrapText="1"/>
    </xf>
    <xf numFmtId="164" fontId="8" fillId="3" borderId="4" xfId="0" applyNumberFormat="1" applyFont="1" applyFill="1" applyBorder="1" applyAlignment="1">
      <alignment horizontal="center" vertical="top" wrapText="1"/>
    </xf>
    <xf numFmtId="164" fontId="6" fillId="3" borderId="31" xfId="0" applyNumberFormat="1" applyFont="1" applyFill="1" applyBorder="1" applyAlignment="1">
      <alignment horizontal="center" vertical="center" wrapText="1"/>
    </xf>
    <xf numFmtId="164" fontId="8" fillId="3" borderId="32" xfId="0" applyNumberFormat="1" applyFont="1" applyFill="1" applyBorder="1" applyAlignment="1">
      <alignment horizontal="center" vertical="center" wrapText="1"/>
    </xf>
    <xf numFmtId="165" fontId="8" fillId="3" borderId="16" xfId="0" applyNumberFormat="1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vertical="center" wrapText="1"/>
    </xf>
    <xf numFmtId="164" fontId="9" fillId="3" borderId="1" xfId="0" applyNumberFormat="1" applyFont="1" applyFill="1" applyBorder="1" applyAlignment="1">
      <alignment horizontal="center" vertical="center"/>
    </xf>
    <xf numFmtId="164" fontId="9" fillId="3" borderId="15" xfId="0" applyNumberFormat="1" applyFont="1" applyFill="1" applyBorder="1" applyAlignment="1">
      <alignment horizontal="center" vertical="center"/>
    </xf>
    <xf numFmtId="165" fontId="9" fillId="3" borderId="14" xfId="0" applyNumberFormat="1" applyFont="1" applyFill="1" applyBorder="1" applyAlignment="1">
      <alignment horizontal="center" vertical="center"/>
    </xf>
    <xf numFmtId="165" fontId="9" fillId="3" borderId="12" xfId="0" applyNumberFormat="1" applyFont="1" applyFill="1" applyBorder="1" applyAlignment="1">
      <alignment horizontal="center" vertical="top"/>
    </xf>
    <xf numFmtId="165" fontId="8" fillId="3" borderId="12" xfId="0" applyNumberFormat="1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vertical="center" wrapText="1"/>
    </xf>
    <xf numFmtId="165" fontId="9" fillId="3" borderId="15" xfId="0" applyNumberFormat="1" applyFont="1" applyFill="1" applyBorder="1" applyAlignment="1">
      <alignment horizontal="center" vertical="top"/>
    </xf>
    <xf numFmtId="0" fontId="14" fillId="3" borderId="4" xfId="0" applyFont="1" applyFill="1" applyBorder="1" applyAlignment="1">
      <alignment vertical="center" wrapText="1"/>
    </xf>
    <xf numFmtId="165" fontId="9" fillId="3" borderId="4" xfId="0" applyNumberFormat="1" applyFont="1" applyFill="1" applyBorder="1" applyAlignment="1">
      <alignment horizontal="center" vertical="center" wrapText="1"/>
    </xf>
    <xf numFmtId="164" fontId="9" fillId="3" borderId="4" xfId="0" applyNumberFormat="1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vertical="center" wrapText="1"/>
    </xf>
    <xf numFmtId="165" fontId="9" fillId="3" borderId="3" xfId="0" applyNumberFormat="1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vertical="top" wrapText="1"/>
    </xf>
    <xf numFmtId="164" fontId="9" fillId="3" borderId="4" xfId="0" applyNumberFormat="1" applyFont="1" applyFill="1" applyBorder="1" applyAlignment="1">
      <alignment horizontal="center" vertical="top" wrapText="1"/>
    </xf>
    <xf numFmtId="164" fontId="8" fillId="3" borderId="33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top" wrapText="1"/>
    </xf>
    <xf numFmtId="165" fontId="8" fillId="3" borderId="1" xfId="0" applyNumberFormat="1" applyFont="1" applyFill="1" applyBorder="1" applyAlignment="1">
      <alignment horizontal="center" vertical="top" wrapText="1"/>
    </xf>
    <xf numFmtId="165" fontId="9" fillId="3" borderId="10" xfId="0" applyNumberFormat="1" applyFont="1" applyFill="1" applyBorder="1" applyAlignment="1">
      <alignment horizontal="center" vertical="top"/>
    </xf>
    <xf numFmtId="165" fontId="8" fillId="3" borderId="10" xfId="0" applyNumberFormat="1" applyFont="1" applyFill="1" applyBorder="1" applyAlignment="1">
      <alignment horizontal="center" vertical="top" wrapText="1"/>
    </xf>
    <xf numFmtId="164" fontId="8" fillId="3" borderId="33" xfId="0" applyNumberFormat="1" applyFont="1" applyFill="1" applyBorder="1" applyAlignment="1">
      <alignment horizontal="center" vertical="top" wrapText="1"/>
    </xf>
    <xf numFmtId="165" fontId="9" fillId="3" borderId="1" xfId="0" applyNumberFormat="1" applyFont="1" applyFill="1" applyBorder="1" applyAlignment="1">
      <alignment horizontal="center" vertical="top"/>
    </xf>
    <xf numFmtId="164" fontId="8" fillId="3" borderId="1" xfId="0" applyNumberFormat="1" applyFont="1" applyFill="1" applyBorder="1" applyAlignment="1">
      <alignment horizontal="center" vertical="top" wrapText="1"/>
    </xf>
    <xf numFmtId="165" fontId="9" fillId="3" borderId="10" xfId="0" applyNumberFormat="1" applyFont="1" applyFill="1" applyBorder="1" applyAlignment="1">
      <alignment horizontal="center" vertical="center"/>
    </xf>
    <xf numFmtId="165" fontId="8" fillId="3" borderId="10" xfId="0" applyNumberFormat="1" applyFont="1" applyFill="1" applyBorder="1" applyAlignment="1">
      <alignment horizontal="center" vertical="center" wrapText="1"/>
    </xf>
    <xf numFmtId="164" fontId="8" fillId="3" borderId="10" xfId="0" applyNumberFormat="1" applyFont="1" applyFill="1" applyBorder="1" applyAlignment="1">
      <alignment horizontal="center" vertical="center" wrapText="1"/>
    </xf>
    <xf numFmtId="164" fontId="8" fillId="3" borderId="35" xfId="0" applyNumberFormat="1" applyFont="1" applyFill="1" applyBorder="1" applyAlignment="1">
      <alignment horizontal="center" vertical="center" wrapText="1"/>
    </xf>
    <xf numFmtId="164" fontId="8" fillId="3" borderId="36" xfId="0" applyNumberFormat="1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left" vertical="center" wrapText="1"/>
    </xf>
    <xf numFmtId="165" fontId="11" fillId="3" borderId="12" xfId="0" applyNumberFormat="1" applyFont="1" applyFill="1" applyBorder="1" applyAlignment="1">
      <alignment horizontal="center" vertical="center"/>
    </xf>
    <xf numFmtId="165" fontId="6" fillId="3" borderId="12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14" fillId="3" borderId="21" xfId="0" applyFont="1" applyFill="1" applyBorder="1" applyAlignment="1">
      <alignment horizontal="left" vertical="top" wrapText="1"/>
    </xf>
    <xf numFmtId="0" fontId="15" fillId="3" borderId="22" xfId="0" applyFont="1" applyFill="1" applyBorder="1" applyAlignment="1">
      <alignment horizontal="left" vertical="top" wrapText="1"/>
    </xf>
    <xf numFmtId="0" fontId="15" fillId="3" borderId="23" xfId="0" applyFont="1" applyFill="1" applyBorder="1" applyAlignment="1">
      <alignment horizontal="left" vertical="top" wrapText="1"/>
    </xf>
    <xf numFmtId="0" fontId="15" fillId="3" borderId="26" xfId="0" applyFont="1" applyFill="1" applyBorder="1" applyAlignment="1">
      <alignment horizontal="left" vertical="top" wrapText="1"/>
    </xf>
    <xf numFmtId="0" fontId="15" fillId="3" borderId="0" xfId="0" applyFont="1" applyFill="1" applyBorder="1" applyAlignment="1">
      <alignment horizontal="left" vertical="top" wrapText="1"/>
    </xf>
    <xf numFmtId="0" fontId="15" fillId="3" borderId="27" xfId="0" applyFont="1" applyFill="1" applyBorder="1" applyAlignment="1">
      <alignment horizontal="left" vertical="top" wrapText="1"/>
    </xf>
    <xf numFmtId="0" fontId="15" fillId="3" borderId="24" xfId="0" applyFont="1" applyFill="1" applyBorder="1" applyAlignment="1">
      <alignment horizontal="left" vertical="top" wrapText="1"/>
    </xf>
    <xf numFmtId="0" fontId="15" fillId="3" borderId="15" xfId="0" applyFont="1" applyFill="1" applyBorder="1" applyAlignment="1">
      <alignment horizontal="left" vertical="top" wrapText="1"/>
    </xf>
    <xf numFmtId="0" fontId="15" fillId="3" borderId="25" xfId="0" applyFont="1" applyFill="1" applyBorder="1" applyAlignment="1">
      <alignment horizontal="left" vertical="top" wrapText="1"/>
    </xf>
    <xf numFmtId="0" fontId="14" fillId="3" borderId="21" xfId="0" applyFont="1" applyFill="1" applyBorder="1" applyAlignment="1">
      <alignment horizontal="left" vertical="justify" wrapText="1"/>
    </xf>
    <xf numFmtId="0" fontId="14" fillId="3" borderId="22" xfId="0" applyFont="1" applyFill="1" applyBorder="1" applyAlignment="1">
      <alignment horizontal="left" vertical="justify" wrapText="1"/>
    </xf>
    <xf numFmtId="0" fontId="14" fillId="3" borderId="23" xfId="0" applyFont="1" applyFill="1" applyBorder="1" applyAlignment="1">
      <alignment horizontal="left" vertical="justify" wrapText="1"/>
    </xf>
    <xf numFmtId="0" fontId="14" fillId="3" borderId="26" xfId="0" applyFont="1" applyFill="1" applyBorder="1" applyAlignment="1">
      <alignment horizontal="left" vertical="justify" wrapText="1"/>
    </xf>
    <xf numFmtId="0" fontId="14" fillId="3" borderId="0" xfId="0" applyFont="1" applyFill="1" applyBorder="1" applyAlignment="1">
      <alignment horizontal="left" vertical="justify" wrapText="1"/>
    </xf>
    <xf numFmtId="0" fontId="14" fillId="3" borderId="27" xfId="0" applyFont="1" applyFill="1" applyBorder="1" applyAlignment="1">
      <alignment horizontal="left" vertical="justify" wrapText="1"/>
    </xf>
    <xf numFmtId="0" fontId="14" fillId="3" borderId="24" xfId="0" applyFont="1" applyFill="1" applyBorder="1" applyAlignment="1">
      <alignment horizontal="left" vertical="justify" wrapText="1"/>
    </xf>
    <xf numFmtId="0" fontId="14" fillId="3" borderId="15" xfId="0" applyFont="1" applyFill="1" applyBorder="1" applyAlignment="1">
      <alignment horizontal="left" vertical="justify" wrapText="1"/>
    </xf>
    <xf numFmtId="0" fontId="14" fillId="3" borderId="25" xfId="0" applyFont="1" applyFill="1" applyBorder="1" applyAlignment="1">
      <alignment horizontal="left" vertical="justify" wrapText="1"/>
    </xf>
    <xf numFmtId="0" fontId="13" fillId="3" borderId="21" xfId="0" applyFont="1" applyFill="1" applyBorder="1" applyAlignment="1">
      <alignment horizontal="left" vertical="top" wrapText="1"/>
    </xf>
    <xf numFmtId="0" fontId="13" fillId="3" borderId="22" xfId="0" applyFont="1" applyFill="1" applyBorder="1" applyAlignment="1">
      <alignment horizontal="left" vertical="top" wrapText="1"/>
    </xf>
    <xf numFmtId="0" fontId="13" fillId="3" borderId="23" xfId="0" applyFont="1" applyFill="1" applyBorder="1" applyAlignment="1">
      <alignment horizontal="left" vertical="top" wrapText="1"/>
    </xf>
    <xf numFmtId="0" fontId="13" fillId="3" borderId="26" xfId="0" applyFont="1" applyFill="1" applyBorder="1" applyAlignment="1">
      <alignment horizontal="left" vertical="top" wrapText="1"/>
    </xf>
    <xf numFmtId="0" fontId="13" fillId="3" borderId="0" xfId="0" applyFont="1" applyFill="1" applyBorder="1" applyAlignment="1">
      <alignment horizontal="left" vertical="top" wrapText="1"/>
    </xf>
    <xf numFmtId="0" fontId="13" fillId="3" borderId="27" xfId="0" applyFont="1" applyFill="1" applyBorder="1" applyAlignment="1">
      <alignment horizontal="left" vertical="top" wrapText="1"/>
    </xf>
    <xf numFmtId="0" fontId="13" fillId="3" borderId="24" xfId="0" applyFont="1" applyFill="1" applyBorder="1" applyAlignment="1">
      <alignment horizontal="left" vertical="top" wrapText="1"/>
    </xf>
    <xf numFmtId="0" fontId="13" fillId="3" borderId="15" xfId="0" applyFont="1" applyFill="1" applyBorder="1" applyAlignment="1">
      <alignment horizontal="left" vertical="top" wrapText="1"/>
    </xf>
    <xf numFmtId="0" fontId="13" fillId="3" borderId="25" xfId="0" applyFont="1" applyFill="1" applyBorder="1" applyAlignment="1">
      <alignment horizontal="left" vertical="top" wrapText="1"/>
    </xf>
    <xf numFmtId="0" fontId="14" fillId="3" borderId="22" xfId="0" applyFont="1" applyFill="1" applyBorder="1" applyAlignment="1">
      <alignment horizontal="left" vertical="top" wrapText="1"/>
    </xf>
    <xf numFmtId="0" fontId="14" fillId="3" borderId="23" xfId="0" applyFont="1" applyFill="1" applyBorder="1" applyAlignment="1">
      <alignment horizontal="left" vertical="top" wrapText="1"/>
    </xf>
    <xf numFmtId="0" fontId="14" fillId="3" borderId="26" xfId="0" applyFont="1" applyFill="1" applyBorder="1" applyAlignment="1">
      <alignment horizontal="left" vertical="top" wrapText="1"/>
    </xf>
    <xf numFmtId="0" fontId="14" fillId="3" borderId="0" xfId="0" applyFont="1" applyFill="1" applyBorder="1" applyAlignment="1">
      <alignment horizontal="left" vertical="top" wrapText="1"/>
    </xf>
    <xf numFmtId="0" fontId="14" fillId="3" borderId="27" xfId="0" applyFont="1" applyFill="1" applyBorder="1" applyAlignment="1">
      <alignment horizontal="left" vertical="top" wrapText="1"/>
    </xf>
    <xf numFmtId="0" fontId="14" fillId="3" borderId="24" xfId="0" applyFont="1" applyFill="1" applyBorder="1" applyAlignment="1">
      <alignment horizontal="left" vertical="top" wrapText="1"/>
    </xf>
    <xf numFmtId="0" fontId="14" fillId="3" borderId="15" xfId="0" applyFont="1" applyFill="1" applyBorder="1" applyAlignment="1">
      <alignment horizontal="left" vertical="top" wrapText="1"/>
    </xf>
    <xf numFmtId="0" fontId="14" fillId="3" borderId="25" xfId="0" applyFont="1" applyFill="1" applyBorder="1" applyAlignment="1">
      <alignment horizontal="left" vertical="top" wrapText="1"/>
    </xf>
    <xf numFmtId="0" fontId="13" fillId="3" borderId="21" xfId="0" applyFont="1" applyFill="1" applyBorder="1" applyAlignment="1">
      <alignment horizontal="left" vertical="justify" wrapText="1"/>
    </xf>
    <xf numFmtId="0" fontId="13" fillId="3" borderId="22" xfId="0" applyFont="1" applyFill="1" applyBorder="1" applyAlignment="1">
      <alignment horizontal="left" vertical="justify" wrapText="1"/>
    </xf>
    <xf numFmtId="0" fontId="13" fillId="3" borderId="23" xfId="0" applyFont="1" applyFill="1" applyBorder="1" applyAlignment="1">
      <alignment horizontal="left" vertical="justify" wrapText="1"/>
    </xf>
    <xf numFmtId="0" fontId="13" fillId="3" borderId="26" xfId="0" applyFont="1" applyFill="1" applyBorder="1" applyAlignment="1">
      <alignment horizontal="left" vertical="justify" wrapText="1"/>
    </xf>
    <xf numFmtId="0" fontId="13" fillId="3" borderId="0" xfId="0" applyFont="1" applyFill="1" applyBorder="1" applyAlignment="1">
      <alignment horizontal="left" vertical="justify" wrapText="1"/>
    </xf>
    <xf numFmtId="0" fontId="13" fillId="3" borderId="27" xfId="0" applyFont="1" applyFill="1" applyBorder="1" applyAlignment="1">
      <alignment horizontal="left" vertical="justify" wrapText="1"/>
    </xf>
    <xf numFmtId="0" fontId="13" fillId="3" borderId="24" xfId="0" applyFont="1" applyFill="1" applyBorder="1" applyAlignment="1">
      <alignment horizontal="left" vertical="justify" wrapText="1"/>
    </xf>
    <xf numFmtId="0" fontId="13" fillId="3" borderId="15" xfId="0" applyFont="1" applyFill="1" applyBorder="1" applyAlignment="1">
      <alignment horizontal="left" vertical="justify" wrapText="1"/>
    </xf>
    <xf numFmtId="0" fontId="13" fillId="3" borderId="25" xfId="0" applyFont="1" applyFill="1" applyBorder="1" applyAlignment="1">
      <alignment horizontal="left" vertical="justify" wrapText="1"/>
    </xf>
    <xf numFmtId="0" fontId="4" fillId="3" borderId="4" xfId="0" applyFont="1" applyFill="1" applyBorder="1" applyAlignment="1">
      <alignment vertical="top" wrapText="1"/>
    </xf>
    <xf numFmtId="0" fontId="0" fillId="3" borderId="10" xfId="0" applyFill="1" applyBorder="1" applyAlignment="1">
      <alignment vertical="top" wrapText="1"/>
    </xf>
    <xf numFmtId="165" fontId="9" fillId="3" borderId="4" xfId="0" applyNumberFormat="1" applyFont="1" applyFill="1" applyBorder="1" applyAlignment="1">
      <alignment horizontal="center" vertical="top" wrapText="1"/>
    </xf>
    <xf numFmtId="0" fontId="0" fillId="3" borderId="10" xfId="0" applyFill="1" applyBorder="1" applyAlignment="1">
      <alignment horizontal="center" vertical="top"/>
    </xf>
    <xf numFmtId="165" fontId="8" fillId="3" borderId="4" xfId="0" applyNumberFormat="1" applyFont="1" applyFill="1" applyBorder="1" applyAlignment="1">
      <alignment horizontal="center" vertical="top" wrapText="1"/>
    </xf>
    <xf numFmtId="0" fontId="0" fillId="3" borderId="10" xfId="0" applyFill="1" applyBorder="1" applyAlignment="1">
      <alignment horizontal="center" vertical="top" wrapText="1"/>
    </xf>
    <xf numFmtId="164" fontId="8" fillId="3" borderId="33" xfId="0" applyNumberFormat="1" applyFont="1" applyFill="1" applyBorder="1" applyAlignment="1">
      <alignment horizontal="center" vertical="top" wrapText="1"/>
    </xf>
    <xf numFmtId="0" fontId="0" fillId="3" borderId="36" xfId="0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8" fillId="3" borderId="12" xfId="0" applyFont="1" applyFill="1" applyBorder="1" applyAlignment="1">
      <alignment horizontal="center" vertical="top" wrapText="1"/>
    </xf>
    <xf numFmtId="0" fontId="8" fillId="3" borderId="10" xfId="0" applyFont="1" applyFill="1" applyBorder="1" applyAlignment="1">
      <alignment horizontal="center" vertical="top" wrapText="1"/>
    </xf>
    <xf numFmtId="0" fontId="4" fillId="3" borderId="19" xfId="0" applyFont="1" applyFill="1" applyBorder="1" applyAlignment="1">
      <alignment horizontal="center" vertical="top"/>
    </xf>
    <xf numFmtId="0" fontId="4" fillId="3" borderId="11" xfId="0" applyFont="1" applyFill="1" applyBorder="1" applyAlignment="1">
      <alignment horizontal="center" vertical="top"/>
    </xf>
    <xf numFmtId="0" fontId="4" fillId="3" borderId="13" xfId="0" applyFont="1" applyFill="1" applyBorder="1" applyAlignment="1">
      <alignment horizontal="center" vertical="top"/>
    </xf>
    <xf numFmtId="0" fontId="4" fillId="3" borderId="6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4" fillId="3" borderId="8" xfId="0" applyFont="1" applyFill="1" applyBorder="1" applyAlignment="1">
      <alignment horizontal="center" vertical="top"/>
    </xf>
    <xf numFmtId="0" fontId="9" fillId="3" borderId="2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0" fontId="9" fillId="3" borderId="4" xfId="0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top" wrapText="1"/>
    </xf>
    <xf numFmtId="0" fontId="6" fillId="3" borderId="21" xfId="0" applyFont="1" applyFill="1" applyBorder="1" applyAlignment="1">
      <alignment horizontal="center" vertical="top" wrapText="1"/>
    </xf>
    <xf numFmtId="0" fontId="4" fillId="3" borderId="22" xfId="0" applyFont="1" applyFill="1" applyBorder="1" applyAlignment="1">
      <alignment horizontal="center" vertical="top" wrapText="1"/>
    </xf>
    <xf numFmtId="0" fontId="4" fillId="3" borderId="23" xfId="0" applyFont="1" applyFill="1" applyBorder="1" applyAlignment="1">
      <alignment horizontal="center" vertical="top" wrapText="1"/>
    </xf>
    <xf numFmtId="0" fontId="4" fillId="3" borderId="24" xfId="0" applyFont="1" applyFill="1" applyBorder="1" applyAlignment="1">
      <alignment horizontal="center" vertical="top" wrapText="1"/>
    </xf>
    <xf numFmtId="0" fontId="4" fillId="3" borderId="15" xfId="0" applyFont="1" applyFill="1" applyBorder="1" applyAlignment="1">
      <alignment horizontal="center" vertical="top" wrapText="1"/>
    </xf>
    <xf numFmtId="0" fontId="4" fillId="3" borderId="25" xfId="0" applyFont="1" applyFill="1" applyBorder="1" applyAlignment="1">
      <alignment horizontal="center" vertical="top" wrapText="1"/>
    </xf>
    <xf numFmtId="0" fontId="4" fillId="3" borderId="21" xfId="0" applyFont="1" applyFill="1" applyBorder="1" applyAlignment="1">
      <alignment horizontal="left" vertical="justify" wrapText="1"/>
    </xf>
    <xf numFmtId="0" fontId="4" fillId="3" borderId="22" xfId="0" applyFont="1" applyFill="1" applyBorder="1" applyAlignment="1">
      <alignment horizontal="left" vertical="justify" wrapText="1"/>
    </xf>
    <xf numFmtId="0" fontId="4" fillId="3" borderId="23" xfId="0" applyFont="1" applyFill="1" applyBorder="1" applyAlignment="1">
      <alignment horizontal="left" vertical="justify" wrapText="1"/>
    </xf>
    <xf numFmtId="0" fontId="4" fillId="3" borderId="26" xfId="0" applyFont="1" applyFill="1" applyBorder="1" applyAlignment="1">
      <alignment horizontal="left" vertical="justify" wrapText="1"/>
    </xf>
    <xf numFmtId="0" fontId="4" fillId="3" borderId="0" xfId="0" applyFont="1" applyFill="1" applyBorder="1" applyAlignment="1">
      <alignment horizontal="left" vertical="justify" wrapText="1"/>
    </xf>
    <xf numFmtId="0" fontId="4" fillId="3" borderId="27" xfId="0" applyFont="1" applyFill="1" applyBorder="1" applyAlignment="1">
      <alignment horizontal="left" vertical="justify" wrapText="1"/>
    </xf>
    <xf numFmtId="0" fontId="4" fillId="3" borderId="24" xfId="0" applyFont="1" applyFill="1" applyBorder="1" applyAlignment="1">
      <alignment horizontal="left" vertical="justify" wrapText="1"/>
    </xf>
    <xf numFmtId="0" fontId="4" fillId="3" borderId="15" xfId="0" applyFont="1" applyFill="1" applyBorder="1" applyAlignment="1">
      <alignment horizontal="left" vertical="justify" wrapText="1"/>
    </xf>
    <xf numFmtId="0" fontId="4" fillId="3" borderId="25" xfId="0" applyFont="1" applyFill="1" applyBorder="1" applyAlignment="1">
      <alignment horizontal="left" vertical="justify" wrapText="1"/>
    </xf>
    <xf numFmtId="0" fontId="21" fillId="3" borderId="21" xfId="0" applyFont="1" applyFill="1" applyBorder="1" applyAlignment="1">
      <alignment horizontal="left" vertical="top" wrapText="1"/>
    </xf>
    <xf numFmtId="0" fontId="21" fillId="3" borderId="22" xfId="0" applyFont="1" applyFill="1" applyBorder="1" applyAlignment="1">
      <alignment horizontal="left" vertical="top" wrapText="1"/>
    </xf>
    <xf numFmtId="0" fontId="21" fillId="3" borderId="23" xfId="0" applyFont="1" applyFill="1" applyBorder="1" applyAlignment="1">
      <alignment horizontal="left" vertical="top" wrapText="1"/>
    </xf>
    <xf numFmtId="0" fontId="21" fillId="3" borderId="26" xfId="0" applyFont="1" applyFill="1" applyBorder="1" applyAlignment="1">
      <alignment horizontal="left" vertical="top" wrapText="1"/>
    </xf>
    <xf numFmtId="0" fontId="21" fillId="3" borderId="0" xfId="0" applyFont="1" applyFill="1" applyBorder="1" applyAlignment="1">
      <alignment horizontal="left" vertical="top" wrapText="1"/>
    </xf>
    <xf numFmtId="0" fontId="21" fillId="3" borderId="27" xfId="0" applyFont="1" applyFill="1" applyBorder="1" applyAlignment="1">
      <alignment horizontal="left" vertical="top" wrapText="1"/>
    </xf>
    <xf numFmtId="0" fontId="21" fillId="3" borderId="24" xfId="0" applyFont="1" applyFill="1" applyBorder="1" applyAlignment="1">
      <alignment horizontal="left" vertical="top" wrapText="1"/>
    </xf>
    <xf numFmtId="0" fontId="21" fillId="3" borderId="15" xfId="0" applyFont="1" applyFill="1" applyBorder="1" applyAlignment="1">
      <alignment horizontal="left" vertical="top" wrapText="1"/>
    </xf>
    <xf numFmtId="0" fontId="21" fillId="3" borderId="25" xfId="0" applyFont="1" applyFill="1" applyBorder="1" applyAlignment="1">
      <alignment horizontal="left" vertical="top" wrapText="1"/>
    </xf>
    <xf numFmtId="0" fontId="4" fillId="3" borderId="26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27" xfId="0" applyFont="1" applyFill="1" applyBorder="1" applyAlignment="1">
      <alignment vertical="top" wrapText="1"/>
    </xf>
    <xf numFmtId="0" fontId="4" fillId="3" borderId="24" xfId="0" applyFont="1" applyFill="1" applyBorder="1" applyAlignment="1">
      <alignment vertical="top" wrapText="1"/>
    </xf>
    <xf numFmtId="0" fontId="4" fillId="3" borderId="15" xfId="0" applyFont="1" applyFill="1" applyBorder="1" applyAlignment="1">
      <alignment vertical="top" wrapText="1"/>
    </xf>
    <xf numFmtId="0" fontId="4" fillId="3" borderId="25" xfId="0" applyFont="1" applyFill="1" applyBorder="1" applyAlignment="1">
      <alignment vertical="top" wrapText="1"/>
    </xf>
    <xf numFmtId="0" fontId="4" fillId="3" borderId="22" xfId="0" applyFont="1" applyFill="1" applyBorder="1" applyAlignment="1">
      <alignment horizontal="left" vertical="top" wrapText="1"/>
    </xf>
    <xf numFmtId="0" fontId="4" fillId="3" borderId="23" xfId="0" applyFont="1" applyFill="1" applyBorder="1" applyAlignment="1">
      <alignment horizontal="left" vertical="top" wrapText="1"/>
    </xf>
    <xf numFmtId="0" fontId="4" fillId="3" borderId="26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27" xfId="0" applyFont="1" applyFill="1" applyBorder="1" applyAlignment="1">
      <alignment horizontal="left" vertical="top" wrapText="1"/>
    </xf>
    <xf numFmtId="0" fontId="4" fillId="3" borderId="24" xfId="0" applyFont="1" applyFill="1" applyBorder="1" applyAlignment="1">
      <alignment horizontal="left" vertical="top" wrapText="1"/>
    </xf>
    <xf numFmtId="0" fontId="4" fillId="3" borderId="15" xfId="0" applyFont="1" applyFill="1" applyBorder="1" applyAlignment="1">
      <alignment horizontal="left" vertical="top" wrapText="1"/>
    </xf>
    <xf numFmtId="0" fontId="4" fillId="3" borderId="25" xfId="0" applyFont="1" applyFill="1" applyBorder="1" applyAlignment="1">
      <alignment horizontal="left" vertical="top" wrapText="1"/>
    </xf>
    <xf numFmtId="0" fontId="4" fillId="3" borderId="34" xfId="0" applyFont="1" applyFill="1" applyBorder="1" applyAlignment="1">
      <alignment horizontal="center" vertical="top"/>
    </xf>
    <xf numFmtId="0" fontId="4" fillId="3" borderId="9" xfId="0" applyFont="1" applyFill="1" applyBorder="1" applyAlignment="1">
      <alignment horizontal="center" vertical="top"/>
    </xf>
    <xf numFmtId="0" fontId="8" fillId="3" borderId="18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left" vertical="top" indent="1"/>
    </xf>
    <xf numFmtId="0" fontId="4" fillId="3" borderId="8" xfId="0" applyFont="1" applyFill="1" applyBorder="1" applyAlignment="1">
      <alignment horizontal="left" vertical="top" indent="1"/>
    </xf>
    <xf numFmtId="0" fontId="13" fillId="3" borderId="19" xfId="0" applyFont="1" applyFill="1" applyBorder="1" applyAlignment="1">
      <alignment horizontal="center" vertical="top"/>
    </xf>
    <xf numFmtId="0" fontId="13" fillId="3" borderId="11" xfId="0" applyFont="1" applyFill="1" applyBorder="1" applyAlignment="1">
      <alignment horizontal="center" vertical="top"/>
    </xf>
    <xf numFmtId="0" fontId="13" fillId="3" borderId="13" xfId="0" applyFont="1" applyFill="1" applyBorder="1" applyAlignment="1">
      <alignment horizontal="center" vertical="top"/>
    </xf>
    <xf numFmtId="0" fontId="16" fillId="3" borderId="5" xfId="0" applyFont="1" applyFill="1" applyBorder="1" applyAlignment="1">
      <alignment horizontal="center" vertical="top" wrapText="1"/>
    </xf>
    <xf numFmtId="0" fontId="16" fillId="3" borderId="12" xfId="0" applyFont="1" applyFill="1" applyBorder="1" applyAlignment="1">
      <alignment horizontal="center" vertical="top" wrapText="1"/>
    </xf>
    <xf numFmtId="0" fontId="16" fillId="3" borderId="10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center" vertical="top" wrapText="1"/>
    </xf>
    <xf numFmtId="0" fontId="9" fillId="3" borderId="12" xfId="0" applyFont="1" applyFill="1" applyBorder="1" applyAlignment="1">
      <alignment horizontal="center" vertical="top" wrapText="1"/>
    </xf>
    <xf numFmtId="0" fontId="9" fillId="3" borderId="20" xfId="0" applyFont="1" applyFill="1" applyBorder="1" applyAlignment="1">
      <alignment horizontal="center" vertical="top" wrapText="1"/>
    </xf>
    <xf numFmtId="0" fontId="9" fillId="3" borderId="10" xfId="0" applyFont="1" applyFill="1" applyBorder="1" applyAlignment="1">
      <alignment horizontal="center" vertical="top" wrapText="1"/>
    </xf>
    <xf numFmtId="0" fontId="8" fillId="3" borderId="20" xfId="0" applyFont="1" applyFill="1" applyBorder="1" applyAlignment="1">
      <alignment horizontal="center" vertical="top" wrapText="1"/>
    </xf>
    <xf numFmtId="0" fontId="14" fillId="3" borderId="6" xfId="0" applyFont="1" applyFill="1" applyBorder="1" applyAlignment="1">
      <alignment horizontal="center" vertical="top"/>
    </xf>
    <xf numFmtId="0" fontId="14" fillId="3" borderId="7" xfId="0" applyFont="1" applyFill="1" applyBorder="1" applyAlignment="1">
      <alignment horizontal="center" vertical="top"/>
    </xf>
    <xf numFmtId="0" fontId="14" fillId="3" borderId="9" xfId="0" applyFont="1" applyFill="1" applyBorder="1" applyAlignment="1">
      <alignment horizontal="center" vertical="top"/>
    </xf>
    <xf numFmtId="0" fontId="14" fillId="3" borderId="8" xfId="0" applyFont="1" applyFill="1" applyBorder="1" applyAlignment="1">
      <alignment horizontal="center" vertical="top"/>
    </xf>
    <xf numFmtId="49" fontId="12" fillId="3" borderId="0" xfId="0" applyNumberFormat="1" applyFont="1" applyFill="1" applyBorder="1" applyAlignment="1">
      <alignment horizontal="center" wrapText="1"/>
    </xf>
    <xf numFmtId="0" fontId="8" fillId="3" borderId="28" xfId="0" applyFont="1" applyFill="1" applyBorder="1" applyAlignment="1">
      <alignment horizontal="center" vertical="top" wrapText="1"/>
    </xf>
    <xf numFmtId="0" fontId="8" fillId="3" borderId="29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/>
    </xf>
    <xf numFmtId="0" fontId="0" fillId="3" borderId="1" xfId="0" applyFill="1" applyBorder="1" applyAlignment="1">
      <alignment horizontal="left" vertical="justify"/>
    </xf>
    <xf numFmtId="0" fontId="0" fillId="3" borderId="26" xfId="0" applyFill="1" applyBorder="1" applyAlignment="1">
      <alignment wrapText="1"/>
    </xf>
    <xf numFmtId="0" fontId="0" fillId="3" borderId="26" xfId="0" applyFill="1" applyBorder="1" applyAlignment="1"/>
    <xf numFmtId="0" fontId="4" fillId="3" borderId="12" xfId="0" applyFont="1" applyFill="1" applyBorder="1" applyAlignment="1">
      <alignment horizontal="center" vertical="top"/>
    </xf>
    <xf numFmtId="0" fontId="18" fillId="3" borderId="12" xfId="0" applyFont="1" applyFill="1" applyBorder="1" applyAlignment="1">
      <alignment horizontal="center" vertical="top"/>
    </xf>
    <xf numFmtId="0" fontId="0" fillId="3" borderId="12" xfId="0" applyFill="1" applyBorder="1" applyAlignment="1">
      <alignment horizontal="center" vertical="top" wrapText="1"/>
    </xf>
    <xf numFmtId="0" fontId="0" fillId="3" borderId="22" xfId="0" applyFill="1" applyBorder="1" applyAlignment="1">
      <alignment horizontal="left" vertical="top" wrapText="1"/>
    </xf>
    <xf numFmtId="0" fontId="0" fillId="3" borderId="23" xfId="0" applyFill="1" applyBorder="1" applyAlignment="1">
      <alignment horizontal="left" vertical="top" wrapText="1"/>
    </xf>
    <xf numFmtId="0" fontId="0" fillId="3" borderId="26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3" borderId="27" xfId="0" applyFill="1" applyBorder="1" applyAlignment="1">
      <alignment horizontal="left" vertical="top" wrapText="1"/>
    </xf>
    <xf numFmtId="0" fontId="0" fillId="3" borderId="0" xfId="0" applyFill="1" applyBorder="1" applyAlignment="1">
      <alignment horizontal="left" vertical="top" wrapText="1"/>
    </xf>
    <xf numFmtId="0" fontId="8" fillId="3" borderId="30" xfId="0" applyFont="1" applyFill="1" applyBorder="1" applyAlignment="1">
      <alignment horizontal="center" vertical="top" wrapText="1"/>
    </xf>
    <xf numFmtId="0" fontId="0" fillId="3" borderId="30" xfId="0" applyFill="1" applyBorder="1" applyAlignment="1">
      <alignment horizontal="center" vertical="top" wrapText="1"/>
    </xf>
    <xf numFmtId="164" fontId="6" fillId="3" borderId="12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137"/>
  <sheetViews>
    <sheetView tabSelected="1" view="pageBreakPreview" topLeftCell="C1" zoomScale="90" zoomScaleNormal="30" zoomScaleSheetLayoutView="90" workbookViewId="0">
      <selection activeCell="G110" sqref="G110"/>
    </sheetView>
  </sheetViews>
  <sheetFormatPr defaultRowHeight="15" x14ac:dyDescent="0.25"/>
  <cols>
    <col min="1" max="1" width="5.7109375" style="20" customWidth="1"/>
    <col min="2" max="2" width="29.42578125" style="4" customWidth="1"/>
    <col min="3" max="3" width="23.7109375" style="4" customWidth="1"/>
    <col min="4" max="4" width="25.42578125" style="4" customWidth="1"/>
    <col min="5" max="5" width="22" style="4" customWidth="1"/>
    <col min="6" max="6" width="19.5703125" style="4" customWidth="1"/>
    <col min="7" max="7" width="12.7109375" style="4" customWidth="1"/>
    <col min="8" max="8" width="0.140625" style="4" hidden="1" customWidth="1"/>
    <col min="9" max="12" width="9.140625" style="4" hidden="1" customWidth="1"/>
    <col min="13" max="15" width="9.140625" style="4"/>
    <col min="16" max="16" width="9.140625" style="4" customWidth="1"/>
    <col min="17" max="20" width="9.140625" style="4"/>
    <col min="21" max="21" width="8.28515625" style="4" customWidth="1"/>
    <col min="22" max="22" width="24.140625" style="4" customWidth="1"/>
    <col min="23" max="23" width="41.85546875" customWidth="1"/>
  </cols>
  <sheetData>
    <row r="1" spans="1:76" ht="65.25" customHeight="1" x14ac:dyDescent="0.25"/>
    <row r="2" spans="1:76" s="51" customFormat="1" ht="64.5" customHeight="1" thickBot="1" x14ac:dyDescent="0.4">
      <c r="A2" s="248" t="s">
        <v>61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</row>
    <row r="3" spans="1:76" ht="47.25" customHeight="1" x14ac:dyDescent="0.25">
      <c r="A3" s="231" t="s">
        <v>30</v>
      </c>
      <c r="B3" s="251" t="s">
        <v>9</v>
      </c>
      <c r="C3" s="252" t="s">
        <v>10</v>
      </c>
      <c r="D3" s="252" t="s">
        <v>0</v>
      </c>
      <c r="E3" s="251" t="s">
        <v>60</v>
      </c>
      <c r="F3" s="251" t="s">
        <v>79</v>
      </c>
      <c r="G3" s="251"/>
      <c r="H3" s="10"/>
      <c r="I3" s="10"/>
      <c r="J3" s="10"/>
      <c r="K3" s="10"/>
      <c r="L3" s="10"/>
      <c r="M3" s="190" t="s">
        <v>80</v>
      </c>
      <c r="N3" s="191"/>
      <c r="O3" s="191"/>
      <c r="P3" s="191"/>
      <c r="Q3" s="191"/>
      <c r="R3" s="191"/>
      <c r="S3" s="191"/>
      <c r="T3" s="191"/>
      <c r="U3" s="191"/>
      <c r="V3" s="192"/>
    </row>
    <row r="4" spans="1:76" s="4" customFormat="1" ht="35.25" customHeight="1" thickBot="1" x14ac:dyDescent="0.3">
      <c r="A4" s="232"/>
      <c r="B4" s="254"/>
      <c r="C4" s="253"/>
      <c r="D4" s="253"/>
      <c r="E4" s="254"/>
      <c r="F4" s="52" t="s">
        <v>7</v>
      </c>
      <c r="G4" s="1" t="s">
        <v>8</v>
      </c>
      <c r="H4" s="2"/>
      <c r="I4" s="2"/>
      <c r="J4" s="2"/>
      <c r="K4" s="2"/>
      <c r="L4" s="2"/>
      <c r="M4" s="193"/>
      <c r="N4" s="194"/>
      <c r="O4" s="194"/>
      <c r="P4" s="194"/>
      <c r="Q4" s="194"/>
      <c r="R4" s="194"/>
      <c r="S4" s="194"/>
      <c r="T4" s="194"/>
      <c r="U4" s="194"/>
      <c r="V4" s="195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</row>
    <row r="5" spans="1:76" s="4" customFormat="1" ht="13.5" customHeight="1" thickBot="1" x14ac:dyDescent="0.3">
      <c r="A5" s="5"/>
      <c r="B5" s="6"/>
      <c r="C5" s="6"/>
      <c r="D5" s="6"/>
      <c r="E5" s="6"/>
      <c r="F5" s="6"/>
      <c r="G5" s="1"/>
      <c r="H5" s="2"/>
      <c r="I5" s="2"/>
      <c r="J5" s="2"/>
      <c r="K5" s="2"/>
      <c r="L5" s="2"/>
      <c r="M5" s="7"/>
      <c r="N5" s="8"/>
      <c r="O5" s="8"/>
      <c r="P5" s="8"/>
      <c r="Q5" s="8"/>
      <c r="R5" s="8"/>
      <c r="S5" s="8"/>
      <c r="T5" s="8"/>
      <c r="U5" s="8"/>
      <c r="V5" s="9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</row>
    <row r="6" spans="1:76" s="4" customFormat="1" ht="33" customHeight="1" x14ac:dyDescent="0.25">
      <c r="A6" s="179">
        <v>1</v>
      </c>
      <c r="B6" s="186" t="s">
        <v>29</v>
      </c>
      <c r="C6" s="173" t="s">
        <v>28</v>
      </c>
      <c r="D6" s="53" t="s">
        <v>1</v>
      </c>
      <c r="E6" s="24">
        <f>E7+E8+E9+E10</f>
        <v>4192102.3999999999</v>
      </c>
      <c r="F6" s="24">
        <f>F7+F8+F9+F10</f>
        <v>1687509</v>
      </c>
      <c r="G6" s="54">
        <f>F6/E6*100</f>
        <v>40.254479470730487</v>
      </c>
      <c r="H6" s="2"/>
      <c r="I6" s="2"/>
      <c r="J6" s="2"/>
      <c r="K6" s="2"/>
      <c r="L6" s="2"/>
      <c r="M6" s="121" t="s">
        <v>74</v>
      </c>
      <c r="N6" s="148"/>
      <c r="O6" s="148"/>
      <c r="P6" s="148"/>
      <c r="Q6" s="148"/>
      <c r="R6" s="148"/>
      <c r="S6" s="148"/>
      <c r="T6" s="148"/>
      <c r="U6" s="148"/>
      <c r="V6" s="149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</row>
    <row r="7" spans="1:76" s="4" customFormat="1" ht="38.25" customHeight="1" x14ac:dyDescent="0.25">
      <c r="A7" s="180"/>
      <c r="B7" s="187"/>
      <c r="C7" s="174"/>
      <c r="D7" s="55" t="s">
        <v>42</v>
      </c>
      <c r="E7" s="25">
        <v>116729.8</v>
      </c>
      <c r="F7" s="25">
        <v>64050.8</v>
      </c>
      <c r="G7" s="26">
        <f>F7/E7*100</f>
        <v>54.870992668538797</v>
      </c>
      <c r="H7" s="10"/>
      <c r="I7" s="10"/>
      <c r="J7" s="10"/>
      <c r="K7" s="10"/>
      <c r="L7" s="10"/>
      <c r="M7" s="150"/>
      <c r="N7" s="151"/>
      <c r="O7" s="151"/>
      <c r="P7" s="151"/>
      <c r="Q7" s="151"/>
      <c r="R7" s="151"/>
      <c r="S7" s="151"/>
      <c r="T7" s="151"/>
      <c r="U7" s="151"/>
      <c r="V7" s="152"/>
    </row>
    <row r="8" spans="1:76" s="4" customFormat="1" ht="38.25" customHeight="1" x14ac:dyDescent="0.25">
      <c r="A8" s="180"/>
      <c r="B8" s="187"/>
      <c r="C8" s="174"/>
      <c r="D8" s="55" t="s">
        <v>6</v>
      </c>
      <c r="E8" s="25">
        <v>3255985.6</v>
      </c>
      <c r="F8" s="25">
        <v>1239951.5</v>
      </c>
      <c r="G8" s="26">
        <f>F8/E8*100</f>
        <v>38.082216948379624</v>
      </c>
      <c r="H8" s="10"/>
      <c r="I8" s="10"/>
      <c r="J8" s="10"/>
      <c r="K8" s="10"/>
      <c r="L8" s="10"/>
      <c r="M8" s="150"/>
      <c r="N8" s="151"/>
      <c r="O8" s="151"/>
      <c r="P8" s="151"/>
      <c r="Q8" s="151"/>
      <c r="R8" s="151"/>
      <c r="S8" s="151"/>
      <c r="T8" s="151"/>
      <c r="U8" s="151"/>
      <c r="V8" s="152"/>
    </row>
    <row r="9" spans="1:76" s="4" customFormat="1" ht="37.5" customHeight="1" x14ac:dyDescent="0.25">
      <c r="A9" s="229"/>
      <c r="B9" s="188"/>
      <c r="C9" s="174"/>
      <c r="D9" s="27" t="s">
        <v>5</v>
      </c>
      <c r="E9" s="56">
        <v>819387</v>
      </c>
      <c r="F9" s="56">
        <v>383506.7</v>
      </c>
      <c r="G9" s="28">
        <f>F9/E9*100</f>
        <v>46.804098673764656</v>
      </c>
      <c r="H9" s="10"/>
      <c r="I9" s="10"/>
      <c r="J9" s="10"/>
      <c r="K9" s="10"/>
      <c r="L9" s="10"/>
      <c r="M9" s="150"/>
      <c r="N9" s="151"/>
      <c r="O9" s="151"/>
      <c r="P9" s="151"/>
      <c r="Q9" s="151"/>
      <c r="R9" s="151"/>
      <c r="S9" s="151"/>
      <c r="T9" s="151"/>
      <c r="U9" s="151"/>
      <c r="V9" s="152"/>
    </row>
    <row r="10" spans="1:76" s="4" customFormat="1" ht="170.25" customHeight="1" thickBot="1" x14ac:dyDescent="0.3">
      <c r="A10" s="181"/>
      <c r="B10" s="189"/>
      <c r="C10" s="175"/>
      <c r="D10" s="57" t="s">
        <v>44</v>
      </c>
      <c r="E10" s="58">
        <v>0</v>
      </c>
      <c r="F10" s="58">
        <v>0</v>
      </c>
      <c r="G10" s="59">
        <v>0</v>
      </c>
      <c r="H10" s="10"/>
      <c r="I10" s="10"/>
      <c r="J10" s="10"/>
      <c r="K10" s="10"/>
      <c r="L10" s="10"/>
      <c r="M10" s="153"/>
      <c r="N10" s="154"/>
      <c r="O10" s="154"/>
      <c r="P10" s="154"/>
      <c r="Q10" s="154"/>
      <c r="R10" s="154"/>
      <c r="S10" s="154"/>
      <c r="T10" s="154"/>
      <c r="U10" s="154"/>
      <c r="V10" s="155"/>
    </row>
    <row r="11" spans="1:76" s="4" customFormat="1" ht="32.25" customHeight="1" x14ac:dyDescent="0.25">
      <c r="A11" s="179">
        <v>2</v>
      </c>
      <c r="B11" s="186" t="s">
        <v>11</v>
      </c>
      <c r="C11" s="173" t="s">
        <v>51</v>
      </c>
      <c r="D11" s="60" t="s">
        <v>1</v>
      </c>
      <c r="E11" s="24">
        <f>E12+E13+E14+E15</f>
        <v>28635.199999999997</v>
      </c>
      <c r="F11" s="24">
        <f>F12+F13+F14+F15</f>
        <v>12360.4</v>
      </c>
      <c r="G11" s="24">
        <f>F11/E11*100</f>
        <v>43.165055595909934</v>
      </c>
      <c r="H11" s="10"/>
      <c r="I11" s="10"/>
      <c r="J11" s="10"/>
      <c r="K11" s="10"/>
      <c r="L11" s="10"/>
      <c r="M11" s="196" t="s">
        <v>65</v>
      </c>
      <c r="N11" s="197"/>
      <c r="O11" s="197"/>
      <c r="P11" s="197"/>
      <c r="Q11" s="197"/>
      <c r="R11" s="197"/>
      <c r="S11" s="197"/>
      <c r="T11" s="197"/>
      <c r="U11" s="197"/>
      <c r="V11" s="198"/>
    </row>
    <row r="12" spans="1:76" s="4" customFormat="1" ht="27.75" customHeight="1" x14ac:dyDescent="0.25">
      <c r="A12" s="180"/>
      <c r="B12" s="187"/>
      <c r="C12" s="174"/>
      <c r="D12" s="61" t="s">
        <v>42</v>
      </c>
      <c r="E12" s="25">
        <v>0</v>
      </c>
      <c r="F12" s="25">
        <v>0</v>
      </c>
      <c r="G12" s="25">
        <v>0</v>
      </c>
      <c r="H12" s="10"/>
      <c r="I12" s="10"/>
      <c r="J12" s="10"/>
      <c r="K12" s="10"/>
      <c r="L12" s="10"/>
      <c r="M12" s="199"/>
      <c r="N12" s="200"/>
      <c r="O12" s="200"/>
      <c r="P12" s="200"/>
      <c r="Q12" s="200"/>
      <c r="R12" s="200"/>
      <c r="S12" s="200"/>
      <c r="T12" s="200"/>
      <c r="U12" s="200"/>
      <c r="V12" s="201"/>
    </row>
    <row r="13" spans="1:76" s="4" customFormat="1" ht="35.25" customHeight="1" x14ac:dyDescent="0.25">
      <c r="A13" s="180"/>
      <c r="B13" s="187"/>
      <c r="C13" s="174"/>
      <c r="D13" s="61" t="s">
        <v>6</v>
      </c>
      <c r="E13" s="29">
        <v>17655.599999999999</v>
      </c>
      <c r="F13" s="25">
        <v>6690.4</v>
      </c>
      <c r="G13" s="25">
        <f>F13/E13*100</f>
        <v>37.893926006479532</v>
      </c>
      <c r="H13" s="10"/>
      <c r="I13" s="10"/>
      <c r="J13" s="10"/>
      <c r="K13" s="10"/>
      <c r="L13" s="10"/>
      <c r="M13" s="199"/>
      <c r="N13" s="200"/>
      <c r="O13" s="200"/>
      <c r="P13" s="200"/>
      <c r="Q13" s="200"/>
      <c r="R13" s="200"/>
      <c r="S13" s="200"/>
      <c r="T13" s="200"/>
      <c r="U13" s="200"/>
      <c r="V13" s="201"/>
    </row>
    <row r="14" spans="1:76" s="4" customFormat="1" ht="30" customHeight="1" x14ac:dyDescent="0.25">
      <c r="A14" s="180"/>
      <c r="B14" s="188"/>
      <c r="C14" s="174"/>
      <c r="D14" s="61" t="s">
        <v>5</v>
      </c>
      <c r="E14" s="62">
        <v>10979.6</v>
      </c>
      <c r="F14" s="25">
        <v>5670</v>
      </c>
      <c r="G14" s="25">
        <f>F14/E14*100</f>
        <v>51.641225545557212</v>
      </c>
      <c r="H14" s="10"/>
      <c r="I14" s="10"/>
      <c r="J14" s="10"/>
      <c r="K14" s="10"/>
      <c r="L14" s="10"/>
      <c r="M14" s="199"/>
      <c r="N14" s="200"/>
      <c r="O14" s="200"/>
      <c r="P14" s="200"/>
      <c r="Q14" s="200"/>
      <c r="R14" s="200"/>
      <c r="S14" s="200"/>
      <c r="T14" s="200"/>
      <c r="U14" s="200"/>
      <c r="V14" s="201"/>
    </row>
    <row r="15" spans="1:76" s="4" customFormat="1" ht="140.25" customHeight="1" thickBot="1" x14ac:dyDescent="0.3">
      <c r="A15" s="181"/>
      <c r="B15" s="189"/>
      <c r="C15" s="175"/>
      <c r="D15" s="57" t="s">
        <v>44</v>
      </c>
      <c r="E15" s="63">
        <v>0</v>
      </c>
      <c r="F15" s="58">
        <v>0</v>
      </c>
      <c r="G15" s="58">
        <v>0</v>
      </c>
      <c r="H15" s="10"/>
      <c r="I15" s="10"/>
      <c r="J15" s="10"/>
      <c r="K15" s="10"/>
      <c r="L15" s="10"/>
      <c r="M15" s="202"/>
      <c r="N15" s="203"/>
      <c r="O15" s="203"/>
      <c r="P15" s="203"/>
      <c r="Q15" s="203"/>
      <c r="R15" s="203"/>
      <c r="S15" s="203"/>
      <c r="T15" s="203"/>
      <c r="U15" s="203"/>
      <c r="V15" s="204"/>
    </row>
    <row r="16" spans="1:76" s="4" customFormat="1" ht="48" customHeight="1" x14ac:dyDescent="0.25">
      <c r="A16" s="179">
        <v>3</v>
      </c>
      <c r="B16" s="186" t="s">
        <v>13</v>
      </c>
      <c r="C16" s="249" t="s">
        <v>12</v>
      </c>
      <c r="D16" s="53" t="s">
        <v>1</v>
      </c>
      <c r="E16" s="24">
        <f>E17+E18+E19+E20</f>
        <v>336190.19999999995</v>
      </c>
      <c r="F16" s="24">
        <f>F17+F18+F19+F20</f>
        <v>166776.9</v>
      </c>
      <c r="G16" s="24">
        <f>F16/E16*100</f>
        <v>49.60790052773698</v>
      </c>
      <c r="H16" s="10"/>
      <c r="I16" s="10"/>
      <c r="J16" s="10"/>
      <c r="K16" s="10"/>
      <c r="L16" s="10"/>
      <c r="M16" s="196" t="s">
        <v>77</v>
      </c>
      <c r="N16" s="197"/>
      <c r="O16" s="197"/>
      <c r="P16" s="197"/>
      <c r="Q16" s="197"/>
      <c r="R16" s="197"/>
      <c r="S16" s="197"/>
      <c r="T16" s="197"/>
      <c r="U16" s="197"/>
      <c r="V16" s="198"/>
    </row>
    <row r="17" spans="1:22" s="4" customFormat="1" ht="29.25" customHeight="1" x14ac:dyDescent="0.25">
      <c r="A17" s="180"/>
      <c r="B17" s="187"/>
      <c r="C17" s="243"/>
      <c r="D17" s="55" t="s">
        <v>42</v>
      </c>
      <c r="E17" s="25">
        <v>82.3</v>
      </c>
      <c r="F17" s="25">
        <v>82.3</v>
      </c>
      <c r="G17" s="25">
        <f t="shared" ref="G17" si="0">F17/E17*100</f>
        <v>100</v>
      </c>
      <c r="H17" s="10"/>
      <c r="I17" s="10"/>
      <c r="J17" s="10"/>
      <c r="K17" s="10"/>
      <c r="L17" s="10"/>
      <c r="M17" s="199"/>
      <c r="N17" s="200"/>
      <c r="O17" s="200"/>
      <c r="P17" s="200"/>
      <c r="Q17" s="200"/>
      <c r="R17" s="200"/>
      <c r="S17" s="200"/>
      <c r="T17" s="200"/>
      <c r="U17" s="200"/>
      <c r="V17" s="201"/>
    </row>
    <row r="18" spans="1:22" s="4" customFormat="1" ht="33.75" customHeight="1" x14ac:dyDescent="0.25">
      <c r="A18" s="180"/>
      <c r="B18" s="187"/>
      <c r="C18" s="243"/>
      <c r="D18" s="27" t="s">
        <v>6</v>
      </c>
      <c r="E18" s="29">
        <v>4164.5</v>
      </c>
      <c r="F18" s="25">
        <v>1703.2</v>
      </c>
      <c r="G18" s="25">
        <f>F18/E18*100</f>
        <v>40.898066994837315</v>
      </c>
      <c r="H18" s="10"/>
      <c r="I18" s="10"/>
      <c r="J18" s="10"/>
      <c r="K18" s="10"/>
      <c r="L18" s="10"/>
      <c r="M18" s="199"/>
      <c r="N18" s="200"/>
      <c r="O18" s="200"/>
      <c r="P18" s="200"/>
      <c r="Q18" s="200"/>
      <c r="R18" s="200"/>
      <c r="S18" s="200"/>
      <c r="T18" s="200"/>
      <c r="U18" s="200"/>
      <c r="V18" s="201"/>
    </row>
    <row r="19" spans="1:22" s="4" customFormat="1" ht="37.5" customHeight="1" x14ac:dyDescent="0.25">
      <c r="A19" s="229"/>
      <c r="B19" s="188"/>
      <c r="C19" s="243"/>
      <c r="D19" s="55" t="s">
        <v>5</v>
      </c>
      <c r="E19" s="64">
        <v>331931.59999999998</v>
      </c>
      <c r="F19" s="56">
        <v>164985.60000000001</v>
      </c>
      <c r="G19" s="56">
        <f>F19/E19*100</f>
        <v>49.704698196857429</v>
      </c>
      <c r="H19" s="10"/>
      <c r="I19" s="10"/>
      <c r="J19" s="10"/>
      <c r="K19" s="10"/>
      <c r="L19" s="10"/>
      <c r="M19" s="199"/>
      <c r="N19" s="200"/>
      <c r="O19" s="200"/>
      <c r="P19" s="200"/>
      <c r="Q19" s="200"/>
      <c r="R19" s="200"/>
      <c r="S19" s="200"/>
      <c r="T19" s="200"/>
      <c r="U19" s="200"/>
      <c r="V19" s="201"/>
    </row>
    <row r="20" spans="1:22" s="4" customFormat="1" ht="118.5" customHeight="1" thickBot="1" x14ac:dyDescent="0.3">
      <c r="A20" s="181"/>
      <c r="B20" s="189"/>
      <c r="C20" s="250"/>
      <c r="D20" s="65" t="s">
        <v>44</v>
      </c>
      <c r="E20" s="66">
        <v>11.8</v>
      </c>
      <c r="F20" s="58">
        <v>5.8</v>
      </c>
      <c r="G20" s="58">
        <f>F20/E20*100</f>
        <v>49.152542372881349</v>
      </c>
      <c r="H20" s="10"/>
      <c r="I20" s="10"/>
      <c r="J20" s="10"/>
      <c r="K20" s="10"/>
      <c r="L20" s="10"/>
      <c r="M20" s="202"/>
      <c r="N20" s="203"/>
      <c r="O20" s="203"/>
      <c r="P20" s="203"/>
      <c r="Q20" s="203"/>
      <c r="R20" s="203"/>
      <c r="S20" s="203"/>
      <c r="T20" s="203"/>
      <c r="U20" s="203"/>
      <c r="V20" s="204"/>
    </row>
    <row r="21" spans="1:22" s="4" customFormat="1" ht="39.75" customHeight="1" x14ac:dyDescent="0.25">
      <c r="A21" s="233">
        <v>4</v>
      </c>
      <c r="B21" s="236" t="s">
        <v>52</v>
      </c>
      <c r="C21" s="236" t="s">
        <v>51</v>
      </c>
      <c r="D21" s="67" t="s">
        <v>1</v>
      </c>
      <c r="E21" s="68">
        <f>E22+E23+E24+E25</f>
        <v>651240.9</v>
      </c>
      <c r="F21" s="68">
        <f>F22+F23+F24+F25</f>
        <v>243957.4</v>
      </c>
      <c r="G21" s="68">
        <f>F21/E21*100</f>
        <v>37.460392920653476</v>
      </c>
      <c r="H21" s="10"/>
      <c r="I21" s="10"/>
      <c r="J21" s="10"/>
      <c r="K21" s="10"/>
      <c r="L21" s="10"/>
      <c r="M21" s="205" t="s">
        <v>72</v>
      </c>
      <c r="N21" s="206"/>
      <c r="O21" s="206"/>
      <c r="P21" s="206"/>
      <c r="Q21" s="206"/>
      <c r="R21" s="206"/>
      <c r="S21" s="206"/>
      <c r="T21" s="206"/>
      <c r="U21" s="206"/>
      <c r="V21" s="207"/>
    </row>
    <row r="22" spans="1:22" s="4" customFormat="1" ht="28.5" customHeight="1" x14ac:dyDescent="0.25">
      <c r="A22" s="234"/>
      <c r="B22" s="237"/>
      <c r="C22" s="237"/>
      <c r="D22" s="69" t="s">
        <v>42</v>
      </c>
      <c r="E22" s="70">
        <v>0</v>
      </c>
      <c r="F22" s="70">
        <v>0</v>
      </c>
      <c r="G22" s="70">
        <v>0</v>
      </c>
      <c r="H22" s="10"/>
      <c r="I22" s="10"/>
      <c r="J22" s="10"/>
      <c r="K22" s="10"/>
      <c r="L22" s="10"/>
      <c r="M22" s="208"/>
      <c r="N22" s="209"/>
      <c r="O22" s="209"/>
      <c r="P22" s="209"/>
      <c r="Q22" s="209"/>
      <c r="R22" s="209"/>
      <c r="S22" s="209"/>
      <c r="T22" s="209"/>
      <c r="U22" s="209"/>
      <c r="V22" s="210"/>
    </row>
    <row r="23" spans="1:22" s="4" customFormat="1" ht="36" customHeight="1" x14ac:dyDescent="0.25">
      <c r="A23" s="234"/>
      <c r="B23" s="237"/>
      <c r="C23" s="237"/>
      <c r="D23" s="69" t="s">
        <v>6</v>
      </c>
      <c r="E23" s="71">
        <v>407264.9</v>
      </c>
      <c r="F23" s="72">
        <v>130126.9</v>
      </c>
      <c r="G23" s="70">
        <f>F23/E23*100</f>
        <v>31.951415405550538</v>
      </c>
      <c r="H23" s="10"/>
      <c r="I23" s="10"/>
      <c r="J23" s="10"/>
      <c r="K23" s="10"/>
      <c r="L23" s="10"/>
      <c r="M23" s="208"/>
      <c r="N23" s="209"/>
      <c r="O23" s="209"/>
      <c r="P23" s="209"/>
      <c r="Q23" s="209"/>
      <c r="R23" s="209"/>
      <c r="S23" s="209"/>
      <c r="T23" s="209"/>
      <c r="U23" s="209"/>
      <c r="V23" s="210"/>
    </row>
    <row r="24" spans="1:22" s="4" customFormat="1" ht="31.5" customHeight="1" x14ac:dyDescent="0.25">
      <c r="A24" s="234"/>
      <c r="B24" s="237"/>
      <c r="C24" s="237"/>
      <c r="D24" s="69" t="s">
        <v>5</v>
      </c>
      <c r="E24" s="71">
        <v>243976</v>
      </c>
      <c r="F24" s="70">
        <v>113830.5</v>
      </c>
      <c r="G24" s="70">
        <f>F24/E24*100</f>
        <v>46.656433419680624</v>
      </c>
      <c r="H24" s="10"/>
      <c r="I24" s="10"/>
      <c r="J24" s="10"/>
      <c r="K24" s="10"/>
      <c r="L24" s="10"/>
      <c r="M24" s="208"/>
      <c r="N24" s="209"/>
      <c r="O24" s="209"/>
      <c r="P24" s="209"/>
      <c r="Q24" s="209"/>
      <c r="R24" s="209"/>
      <c r="S24" s="209"/>
      <c r="T24" s="209"/>
      <c r="U24" s="209"/>
      <c r="V24" s="210"/>
    </row>
    <row r="25" spans="1:22" s="4" customFormat="1" ht="196.5" customHeight="1" thickBot="1" x14ac:dyDescent="0.3">
      <c r="A25" s="235"/>
      <c r="B25" s="238"/>
      <c r="C25" s="238"/>
      <c r="D25" s="73" t="s">
        <v>2</v>
      </c>
      <c r="E25" s="74">
        <v>0</v>
      </c>
      <c r="F25" s="75">
        <v>0</v>
      </c>
      <c r="G25" s="76">
        <v>0</v>
      </c>
      <c r="H25" s="10"/>
      <c r="I25" s="10"/>
      <c r="J25" s="10"/>
      <c r="K25" s="10"/>
      <c r="L25" s="10"/>
      <c r="M25" s="211"/>
      <c r="N25" s="212"/>
      <c r="O25" s="212"/>
      <c r="P25" s="212"/>
      <c r="Q25" s="212"/>
      <c r="R25" s="212"/>
      <c r="S25" s="212"/>
      <c r="T25" s="212"/>
      <c r="U25" s="212"/>
      <c r="V25" s="213"/>
    </row>
    <row r="26" spans="1:22" s="4" customFormat="1" ht="43.5" customHeight="1" x14ac:dyDescent="0.25">
      <c r="A26" s="179">
        <v>5</v>
      </c>
      <c r="B26" s="186" t="s">
        <v>14</v>
      </c>
      <c r="C26" s="173" t="s">
        <v>51</v>
      </c>
      <c r="D26" s="53" t="s">
        <v>1</v>
      </c>
      <c r="E26" s="24">
        <f>E27+E28+E29</f>
        <v>13852.5</v>
      </c>
      <c r="F26" s="24">
        <f>F27+F28+F29</f>
        <v>8022.8</v>
      </c>
      <c r="G26" s="77">
        <f>F26/E26*100</f>
        <v>57.915899657101612</v>
      </c>
      <c r="H26" s="2"/>
      <c r="I26" s="2"/>
      <c r="J26" s="2"/>
      <c r="K26" s="2"/>
      <c r="L26" s="2"/>
      <c r="M26" s="121" t="s">
        <v>70</v>
      </c>
      <c r="N26" s="148"/>
      <c r="O26" s="148"/>
      <c r="P26" s="148"/>
      <c r="Q26" s="148"/>
      <c r="R26" s="148"/>
      <c r="S26" s="148"/>
      <c r="T26" s="148"/>
      <c r="U26" s="148"/>
      <c r="V26" s="149"/>
    </row>
    <row r="27" spans="1:22" s="4" customFormat="1" ht="37.5" customHeight="1" x14ac:dyDescent="0.25">
      <c r="A27" s="180"/>
      <c r="B27" s="187"/>
      <c r="C27" s="174"/>
      <c r="D27" s="55" t="s">
        <v>42</v>
      </c>
      <c r="E27" s="26">
        <v>0</v>
      </c>
      <c r="F27" s="26">
        <v>0</v>
      </c>
      <c r="G27" s="26">
        <v>0</v>
      </c>
      <c r="H27" s="2"/>
      <c r="I27" s="2"/>
      <c r="J27" s="2"/>
      <c r="K27" s="2"/>
      <c r="L27" s="2"/>
      <c r="M27" s="150"/>
      <c r="N27" s="151"/>
      <c r="O27" s="151"/>
      <c r="P27" s="151"/>
      <c r="Q27" s="151"/>
      <c r="R27" s="151"/>
      <c r="S27" s="151"/>
      <c r="T27" s="151"/>
      <c r="U27" s="151"/>
      <c r="V27" s="152"/>
    </row>
    <row r="28" spans="1:22" s="4" customFormat="1" ht="34.5" customHeight="1" x14ac:dyDescent="0.25">
      <c r="A28" s="180"/>
      <c r="B28" s="187"/>
      <c r="C28" s="174"/>
      <c r="D28" s="55" t="s">
        <v>6</v>
      </c>
      <c r="E28" s="62">
        <v>9798</v>
      </c>
      <c r="F28" s="26">
        <v>5015.6000000000004</v>
      </c>
      <c r="G28" s="26">
        <f t="shared" ref="G28:G32" si="1">F28/E28*100</f>
        <v>51.190038783425194</v>
      </c>
      <c r="H28" s="2"/>
      <c r="I28" s="2"/>
      <c r="J28" s="2"/>
      <c r="K28" s="2"/>
      <c r="L28" s="2"/>
      <c r="M28" s="150"/>
      <c r="N28" s="151"/>
      <c r="O28" s="151"/>
      <c r="P28" s="151"/>
      <c r="Q28" s="151"/>
      <c r="R28" s="151"/>
      <c r="S28" s="151"/>
      <c r="T28" s="151"/>
      <c r="U28" s="151"/>
      <c r="V28" s="152"/>
    </row>
    <row r="29" spans="1:22" s="4" customFormat="1" ht="102.75" customHeight="1" thickBot="1" x14ac:dyDescent="0.3">
      <c r="A29" s="181"/>
      <c r="B29" s="189"/>
      <c r="C29" s="175"/>
      <c r="D29" s="57" t="s">
        <v>5</v>
      </c>
      <c r="E29" s="78">
        <v>4054.5</v>
      </c>
      <c r="F29" s="59">
        <v>3007.2</v>
      </c>
      <c r="G29" s="59">
        <f t="shared" si="1"/>
        <v>74.169441361450239</v>
      </c>
      <c r="H29" s="11"/>
      <c r="I29" s="11"/>
      <c r="J29" s="11"/>
      <c r="K29" s="11"/>
      <c r="L29" s="11"/>
      <c r="M29" s="153"/>
      <c r="N29" s="154"/>
      <c r="O29" s="154"/>
      <c r="P29" s="154"/>
      <c r="Q29" s="154"/>
      <c r="R29" s="154"/>
      <c r="S29" s="154"/>
      <c r="T29" s="154"/>
      <c r="U29" s="154"/>
      <c r="V29" s="155"/>
    </row>
    <row r="30" spans="1:22" s="19" customFormat="1" ht="39" customHeight="1" x14ac:dyDescent="0.25">
      <c r="A30" s="179">
        <v>6</v>
      </c>
      <c r="B30" s="186" t="s">
        <v>16</v>
      </c>
      <c r="C30" s="173" t="s">
        <v>15</v>
      </c>
      <c r="D30" s="60" t="s">
        <v>1</v>
      </c>
      <c r="E30" s="24">
        <f>E31+E32+E33+E34</f>
        <v>16867.900000000001</v>
      </c>
      <c r="F30" s="24">
        <f>F31+F32+F33+F34</f>
        <v>438.4</v>
      </c>
      <c r="G30" s="77">
        <f t="shared" si="1"/>
        <v>2.5990194392900121</v>
      </c>
      <c r="H30" s="10"/>
      <c r="I30" s="10"/>
      <c r="J30" s="10"/>
      <c r="K30" s="10"/>
      <c r="L30" s="10"/>
      <c r="M30" s="214" t="s">
        <v>64</v>
      </c>
      <c r="N30" s="215"/>
      <c r="O30" s="215"/>
      <c r="P30" s="215"/>
      <c r="Q30" s="215"/>
      <c r="R30" s="215"/>
      <c r="S30" s="215"/>
      <c r="T30" s="215"/>
      <c r="U30" s="215"/>
      <c r="V30" s="216"/>
    </row>
    <row r="31" spans="1:22" s="19" customFormat="1" ht="25.5" customHeight="1" x14ac:dyDescent="0.25">
      <c r="A31" s="180"/>
      <c r="B31" s="187"/>
      <c r="C31" s="174"/>
      <c r="D31" s="61" t="s">
        <v>42</v>
      </c>
      <c r="E31" s="30">
        <v>830</v>
      </c>
      <c r="F31" s="25">
        <v>0</v>
      </c>
      <c r="G31" s="26">
        <v>0</v>
      </c>
      <c r="H31" s="10"/>
      <c r="I31" s="10"/>
      <c r="J31" s="10"/>
      <c r="K31" s="10"/>
      <c r="L31" s="10"/>
      <c r="M31" s="214"/>
      <c r="N31" s="215"/>
      <c r="O31" s="215"/>
      <c r="P31" s="215"/>
      <c r="Q31" s="215"/>
      <c r="R31" s="215"/>
      <c r="S31" s="215"/>
      <c r="T31" s="215"/>
      <c r="U31" s="215"/>
      <c r="V31" s="216"/>
    </row>
    <row r="32" spans="1:22" s="19" customFormat="1" ht="33" customHeight="1" x14ac:dyDescent="0.25">
      <c r="A32" s="180"/>
      <c r="B32" s="187"/>
      <c r="C32" s="174"/>
      <c r="D32" s="79" t="s">
        <v>6</v>
      </c>
      <c r="E32" s="30">
        <v>10963.2</v>
      </c>
      <c r="F32" s="25">
        <v>438.4</v>
      </c>
      <c r="G32" s="26">
        <f t="shared" si="1"/>
        <v>3.9988324576765906</v>
      </c>
      <c r="H32" s="10"/>
      <c r="I32" s="10"/>
      <c r="J32" s="10"/>
      <c r="K32" s="10"/>
      <c r="L32" s="10"/>
      <c r="M32" s="214"/>
      <c r="N32" s="215"/>
      <c r="O32" s="215"/>
      <c r="P32" s="215"/>
      <c r="Q32" s="215"/>
      <c r="R32" s="215"/>
      <c r="S32" s="215"/>
      <c r="T32" s="215"/>
      <c r="U32" s="215"/>
      <c r="V32" s="216"/>
    </row>
    <row r="33" spans="1:26" s="19" customFormat="1" ht="30" customHeight="1" x14ac:dyDescent="0.25">
      <c r="A33" s="229"/>
      <c r="B33" s="188"/>
      <c r="C33" s="174"/>
      <c r="D33" s="80" t="s">
        <v>5</v>
      </c>
      <c r="E33" s="29">
        <v>2810.7</v>
      </c>
      <c r="F33" s="25">
        <v>0</v>
      </c>
      <c r="G33" s="26">
        <v>0</v>
      </c>
      <c r="H33" s="10"/>
      <c r="I33" s="10"/>
      <c r="J33" s="10"/>
      <c r="K33" s="10"/>
      <c r="L33" s="10"/>
      <c r="M33" s="214"/>
      <c r="N33" s="215"/>
      <c r="O33" s="215"/>
      <c r="P33" s="215"/>
      <c r="Q33" s="215"/>
      <c r="R33" s="215"/>
      <c r="S33" s="215"/>
      <c r="T33" s="215"/>
      <c r="U33" s="215"/>
      <c r="V33" s="216"/>
    </row>
    <row r="34" spans="1:26" s="19" customFormat="1" ht="48.75" customHeight="1" thickBot="1" x14ac:dyDescent="0.3">
      <c r="A34" s="181"/>
      <c r="B34" s="189"/>
      <c r="C34" s="175"/>
      <c r="D34" s="57" t="s">
        <v>45</v>
      </c>
      <c r="E34" s="81">
        <v>2264</v>
      </c>
      <c r="F34" s="82">
        <v>0</v>
      </c>
      <c r="G34" s="83">
        <v>0</v>
      </c>
      <c r="H34" s="10"/>
      <c r="I34" s="10"/>
      <c r="J34" s="10"/>
      <c r="K34" s="10"/>
      <c r="L34" s="10"/>
      <c r="M34" s="217"/>
      <c r="N34" s="218"/>
      <c r="O34" s="218"/>
      <c r="P34" s="218"/>
      <c r="Q34" s="218"/>
      <c r="R34" s="218"/>
      <c r="S34" s="218"/>
      <c r="T34" s="218"/>
      <c r="U34" s="218"/>
      <c r="V34" s="219"/>
    </row>
    <row r="35" spans="1:26" s="4" customFormat="1" ht="43.5" customHeight="1" x14ac:dyDescent="0.25">
      <c r="A35" s="179">
        <v>7</v>
      </c>
      <c r="B35" s="186" t="s">
        <v>40</v>
      </c>
      <c r="C35" s="173" t="s">
        <v>15</v>
      </c>
      <c r="D35" s="53" t="s">
        <v>1</v>
      </c>
      <c r="E35" s="24">
        <f>E36+E37+E38+E39</f>
        <v>7119</v>
      </c>
      <c r="F35" s="24">
        <f>F36+F37+F38+F39</f>
        <v>2177.1999999999998</v>
      </c>
      <c r="G35" s="24">
        <f>F35/E35*100</f>
        <v>30.58294704312403</v>
      </c>
      <c r="H35" s="10"/>
      <c r="I35" s="10"/>
      <c r="J35" s="10"/>
      <c r="K35" s="10"/>
      <c r="L35" s="10"/>
      <c r="M35" s="196" t="s">
        <v>63</v>
      </c>
      <c r="N35" s="197"/>
      <c r="O35" s="197"/>
      <c r="P35" s="197"/>
      <c r="Q35" s="197"/>
      <c r="R35" s="197"/>
      <c r="S35" s="197"/>
      <c r="T35" s="197"/>
      <c r="U35" s="197"/>
      <c r="V35" s="198"/>
    </row>
    <row r="36" spans="1:26" s="4" customFormat="1" ht="34.5" customHeight="1" x14ac:dyDescent="0.25">
      <c r="A36" s="180"/>
      <c r="B36" s="187"/>
      <c r="C36" s="174"/>
      <c r="D36" s="55" t="s">
        <v>42</v>
      </c>
      <c r="E36" s="25">
        <v>0</v>
      </c>
      <c r="F36" s="25">
        <v>0</v>
      </c>
      <c r="G36" s="25">
        <v>0</v>
      </c>
      <c r="H36" s="10"/>
      <c r="I36" s="10"/>
      <c r="J36" s="10"/>
      <c r="K36" s="10"/>
      <c r="L36" s="10"/>
      <c r="M36" s="199"/>
      <c r="N36" s="200"/>
      <c r="O36" s="200"/>
      <c r="P36" s="200"/>
      <c r="Q36" s="200"/>
      <c r="R36" s="200"/>
      <c r="S36" s="200"/>
      <c r="T36" s="200"/>
      <c r="U36" s="200"/>
      <c r="V36" s="201"/>
    </row>
    <row r="37" spans="1:26" s="4" customFormat="1" ht="36.75" customHeight="1" x14ac:dyDescent="0.25">
      <c r="A37" s="180"/>
      <c r="B37" s="187"/>
      <c r="C37" s="174"/>
      <c r="D37" s="55" t="s">
        <v>6</v>
      </c>
      <c r="E37" s="62">
        <v>6818</v>
      </c>
      <c r="F37" s="25">
        <v>2177.1999999999998</v>
      </c>
      <c r="G37" s="25">
        <f>F37/E37*100</f>
        <v>31.933118216485774</v>
      </c>
      <c r="H37" s="10"/>
      <c r="I37" s="10"/>
      <c r="J37" s="10"/>
      <c r="K37" s="10"/>
      <c r="L37" s="10"/>
      <c r="M37" s="199"/>
      <c r="N37" s="200"/>
      <c r="O37" s="200"/>
      <c r="P37" s="200"/>
      <c r="Q37" s="200"/>
      <c r="R37" s="200"/>
      <c r="S37" s="200"/>
      <c r="T37" s="200"/>
      <c r="U37" s="200"/>
      <c r="V37" s="201"/>
    </row>
    <row r="38" spans="1:26" s="4" customFormat="1" ht="36.75" customHeight="1" x14ac:dyDescent="0.25">
      <c r="A38" s="180"/>
      <c r="B38" s="188"/>
      <c r="C38" s="174"/>
      <c r="D38" s="55" t="s">
        <v>5</v>
      </c>
      <c r="E38" s="30">
        <v>301</v>
      </c>
      <c r="F38" s="25">
        <v>0</v>
      </c>
      <c r="G38" s="25">
        <f>F38/E38*100</f>
        <v>0</v>
      </c>
      <c r="H38" s="10"/>
      <c r="I38" s="10"/>
      <c r="J38" s="10"/>
      <c r="K38" s="10"/>
      <c r="L38" s="10"/>
      <c r="M38" s="199"/>
      <c r="N38" s="200"/>
      <c r="O38" s="200"/>
      <c r="P38" s="200"/>
      <c r="Q38" s="200"/>
      <c r="R38" s="200"/>
      <c r="S38" s="200"/>
      <c r="T38" s="200"/>
      <c r="U38" s="200"/>
      <c r="V38" s="201"/>
    </row>
    <row r="39" spans="1:26" s="4" customFormat="1" ht="50.25" customHeight="1" thickBot="1" x14ac:dyDescent="0.3">
      <c r="A39" s="181"/>
      <c r="B39" s="189"/>
      <c r="C39" s="175"/>
      <c r="D39" s="57" t="s">
        <v>45</v>
      </c>
      <c r="E39" s="63">
        <v>0</v>
      </c>
      <c r="F39" s="58">
        <v>0</v>
      </c>
      <c r="G39" s="58">
        <v>0</v>
      </c>
      <c r="H39" s="10"/>
      <c r="I39" s="10"/>
      <c r="J39" s="10"/>
      <c r="K39" s="10"/>
      <c r="L39" s="10"/>
      <c r="M39" s="202"/>
      <c r="N39" s="203"/>
      <c r="O39" s="203"/>
      <c r="P39" s="203"/>
      <c r="Q39" s="203"/>
      <c r="R39" s="203"/>
      <c r="S39" s="203"/>
      <c r="T39" s="203"/>
      <c r="U39" s="203"/>
      <c r="V39" s="204"/>
    </row>
    <row r="40" spans="1:26" s="4" customFormat="1" ht="30" customHeight="1" x14ac:dyDescent="0.25">
      <c r="A40" s="179">
        <v>8</v>
      </c>
      <c r="B40" s="186" t="s">
        <v>18</v>
      </c>
      <c r="C40" s="173" t="s">
        <v>17</v>
      </c>
      <c r="D40" s="53" t="s">
        <v>1</v>
      </c>
      <c r="E40" s="24">
        <f>E41+E42+E43+E44</f>
        <v>532138.5</v>
      </c>
      <c r="F40" s="24">
        <f>F41+F42+F43+F44</f>
        <v>160616.6</v>
      </c>
      <c r="G40" s="31">
        <f t="shared" ref="G40:G45" si="2">F40/E40*100</f>
        <v>30.18323237277513</v>
      </c>
      <c r="H40" s="10"/>
      <c r="I40" s="10"/>
      <c r="J40" s="10"/>
      <c r="K40" s="10"/>
      <c r="L40" s="10"/>
      <c r="M40" s="121" t="s">
        <v>76</v>
      </c>
      <c r="N40" s="220"/>
      <c r="O40" s="220"/>
      <c r="P40" s="220"/>
      <c r="Q40" s="220"/>
      <c r="R40" s="220"/>
      <c r="S40" s="220"/>
      <c r="T40" s="220"/>
      <c r="U40" s="220"/>
      <c r="V40" s="221"/>
      <c r="Z40" s="12"/>
    </row>
    <row r="41" spans="1:26" s="4" customFormat="1" ht="29.25" customHeight="1" x14ac:dyDescent="0.25">
      <c r="A41" s="180"/>
      <c r="B41" s="187"/>
      <c r="C41" s="174"/>
      <c r="D41" s="55" t="s">
        <v>42</v>
      </c>
      <c r="E41" s="25">
        <v>2470</v>
      </c>
      <c r="F41" s="25">
        <v>64.099999999999994</v>
      </c>
      <c r="G41" s="26">
        <f t="shared" si="2"/>
        <v>2.595141700404858</v>
      </c>
      <c r="H41" s="10"/>
      <c r="I41" s="10"/>
      <c r="J41" s="10"/>
      <c r="K41" s="10"/>
      <c r="L41" s="10"/>
      <c r="M41" s="222"/>
      <c r="N41" s="223"/>
      <c r="O41" s="223"/>
      <c r="P41" s="223"/>
      <c r="Q41" s="223"/>
      <c r="R41" s="223"/>
      <c r="S41" s="223"/>
      <c r="T41" s="223"/>
      <c r="U41" s="223"/>
      <c r="V41" s="224"/>
    </row>
    <row r="42" spans="1:26" s="4" customFormat="1" ht="31.5" customHeight="1" x14ac:dyDescent="0.25">
      <c r="A42" s="180"/>
      <c r="B42" s="187"/>
      <c r="C42" s="174"/>
      <c r="D42" s="55" t="s">
        <v>6</v>
      </c>
      <c r="E42" s="62">
        <v>513713.9</v>
      </c>
      <c r="F42" s="25">
        <v>154782.39999999999</v>
      </c>
      <c r="G42" s="26">
        <f t="shared" si="2"/>
        <v>30.13007824004762</v>
      </c>
      <c r="H42" s="10"/>
      <c r="I42" s="10"/>
      <c r="J42" s="10"/>
      <c r="K42" s="10"/>
      <c r="L42" s="10"/>
      <c r="M42" s="222"/>
      <c r="N42" s="223"/>
      <c r="O42" s="223"/>
      <c r="P42" s="223"/>
      <c r="Q42" s="223"/>
      <c r="R42" s="223"/>
      <c r="S42" s="223"/>
      <c r="T42" s="223"/>
      <c r="U42" s="223"/>
      <c r="V42" s="224"/>
    </row>
    <row r="43" spans="1:26" s="4" customFormat="1" ht="31.5" customHeight="1" x14ac:dyDescent="0.25">
      <c r="A43" s="229"/>
      <c r="B43" s="188"/>
      <c r="C43" s="174"/>
      <c r="D43" s="27" t="s">
        <v>5</v>
      </c>
      <c r="E43" s="30">
        <v>2492.5</v>
      </c>
      <c r="F43" s="84">
        <v>345</v>
      </c>
      <c r="G43" s="28">
        <f t="shared" si="2"/>
        <v>13.841524573721165</v>
      </c>
      <c r="H43" s="10"/>
      <c r="I43" s="10"/>
      <c r="J43" s="10"/>
      <c r="K43" s="10"/>
      <c r="L43" s="10"/>
      <c r="M43" s="222"/>
      <c r="N43" s="223"/>
      <c r="O43" s="223"/>
      <c r="P43" s="223"/>
      <c r="Q43" s="223"/>
      <c r="R43" s="223"/>
      <c r="S43" s="223"/>
      <c r="T43" s="223"/>
      <c r="U43" s="223"/>
      <c r="V43" s="224"/>
    </row>
    <row r="44" spans="1:26" s="4" customFormat="1" ht="77.25" customHeight="1" thickBot="1" x14ac:dyDescent="0.3">
      <c r="A44" s="181"/>
      <c r="B44" s="189"/>
      <c r="C44" s="175"/>
      <c r="D44" s="57" t="s">
        <v>45</v>
      </c>
      <c r="E44" s="58">
        <v>13462.1</v>
      </c>
      <c r="F44" s="58">
        <v>5425.1</v>
      </c>
      <c r="G44" s="85">
        <f t="shared" si="2"/>
        <v>40.299061810564474</v>
      </c>
      <c r="M44" s="225"/>
      <c r="N44" s="226"/>
      <c r="O44" s="226"/>
      <c r="P44" s="226"/>
      <c r="Q44" s="226"/>
      <c r="R44" s="226"/>
      <c r="S44" s="226"/>
      <c r="T44" s="226"/>
      <c r="U44" s="226"/>
      <c r="V44" s="227"/>
    </row>
    <row r="45" spans="1:26" s="4" customFormat="1" ht="33" customHeight="1" x14ac:dyDescent="0.25">
      <c r="A45" s="176">
        <v>9</v>
      </c>
      <c r="B45" s="173" t="s">
        <v>20</v>
      </c>
      <c r="C45" s="173" t="s">
        <v>19</v>
      </c>
      <c r="D45" s="53" t="s">
        <v>1</v>
      </c>
      <c r="E45" s="24">
        <f>E46+E47+E50+E48+E49</f>
        <v>1517863.4000000001</v>
      </c>
      <c r="F45" s="24">
        <f>F46+F47+F50+F48+F49</f>
        <v>583774.60000000009</v>
      </c>
      <c r="G45" s="86">
        <f t="shared" si="2"/>
        <v>38.460285688422296</v>
      </c>
      <c r="M45" s="139" t="s">
        <v>75</v>
      </c>
      <c r="N45" s="140"/>
      <c r="O45" s="140"/>
      <c r="P45" s="140"/>
      <c r="Q45" s="140"/>
      <c r="R45" s="140"/>
      <c r="S45" s="140"/>
      <c r="T45" s="140"/>
      <c r="U45" s="140"/>
      <c r="V45" s="141"/>
    </row>
    <row r="46" spans="1:26" s="4" customFormat="1" ht="31.5" customHeight="1" x14ac:dyDescent="0.25">
      <c r="A46" s="177"/>
      <c r="B46" s="174"/>
      <c r="C46" s="174"/>
      <c r="D46" s="55" t="s">
        <v>42</v>
      </c>
      <c r="E46" s="25">
        <v>0</v>
      </c>
      <c r="F46" s="25">
        <v>0</v>
      </c>
      <c r="G46" s="87">
        <v>0</v>
      </c>
      <c r="M46" s="142"/>
      <c r="N46" s="143"/>
      <c r="O46" s="143"/>
      <c r="P46" s="143"/>
      <c r="Q46" s="143"/>
      <c r="R46" s="143"/>
      <c r="S46" s="143"/>
      <c r="T46" s="143"/>
      <c r="U46" s="143"/>
      <c r="V46" s="144"/>
    </row>
    <row r="47" spans="1:26" s="4" customFormat="1" ht="33" customHeight="1" x14ac:dyDescent="0.25">
      <c r="A47" s="177"/>
      <c r="B47" s="174"/>
      <c r="C47" s="174"/>
      <c r="D47" s="55" t="s">
        <v>6</v>
      </c>
      <c r="E47" s="62">
        <v>1269751.7</v>
      </c>
      <c r="F47" s="25">
        <v>554791.80000000005</v>
      </c>
      <c r="G47" s="87">
        <f>F47/E47*100</f>
        <v>43.692936185870046</v>
      </c>
      <c r="J47" s="13"/>
      <c r="K47" s="13"/>
      <c r="L47" s="13"/>
      <c r="M47" s="142"/>
      <c r="N47" s="143"/>
      <c r="O47" s="143"/>
      <c r="P47" s="143"/>
      <c r="Q47" s="143"/>
      <c r="R47" s="143"/>
      <c r="S47" s="143"/>
      <c r="T47" s="143"/>
      <c r="U47" s="143"/>
      <c r="V47" s="144"/>
    </row>
    <row r="48" spans="1:26" s="4" customFormat="1" ht="35.25" customHeight="1" x14ac:dyDescent="0.25">
      <c r="A48" s="177"/>
      <c r="B48" s="174"/>
      <c r="C48" s="174"/>
      <c r="D48" s="55" t="s">
        <v>5</v>
      </c>
      <c r="E48" s="29">
        <v>232627.6</v>
      </c>
      <c r="F48" s="88">
        <v>28982.799999999999</v>
      </c>
      <c r="G48" s="87">
        <f>F48/E48*100</f>
        <v>12.458882780891004</v>
      </c>
      <c r="J48" s="13"/>
      <c r="K48" s="13"/>
      <c r="L48" s="13"/>
      <c r="M48" s="142"/>
      <c r="N48" s="143"/>
      <c r="O48" s="143"/>
      <c r="P48" s="143"/>
      <c r="Q48" s="143"/>
      <c r="R48" s="143"/>
      <c r="S48" s="143"/>
      <c r="T48" s="143"/>
      <c r="U48" s="143"/>
      <c r="V48" s="144"/>
    </row>
    <row r="49" spans="1:22" s="4" customFormat="1" ht="27.75" customHeight="1" x14ac:dyDescent="0.25">
      <c r="A49" s="177"/>
      <c r="B49" s="174"/>
      <c r="C49" s="174"/>
      <c r="D49" s="165" t="s">
        <v>44</v>
      </c>
      <c r="E49" s="167">
        <v>15484.1</v>
      </c>
      <c r="F49" s="169">
        <v>0</v>
      </c>
      <c r="G49" s="171">
        <v>0</v>
      </c>
      <c r="J49" s="13"/>
      <c r="K49" s="13"/>
      <c r="L49" s="13"/>
      <c r="M49" s="142"/>
      <c r="N49" s="143"/>
      <c r="O49" s="143"/>
      <c r="P49" s="143"/>
      <c r="Q49" s="143"/>
      <c r="R49" s="143"/>
      <c r="S49" s="143"/>
      <c r="T49" s="143"/>
      <c r="U49" s="143"/>
      <c r="V49" s="144"/>
    </row>
    <row r="50" spans="1:22" s="4" customFormat="1" ht="105" customHeight="1" thickBot="1" x14ac:dyDescent="0.3">
      <c r="A50" s="178"/>
      <c r="B50" s="175"/>
      <c r="C50" s="175"/>
      <c r="D50" s="166"/>
      <c r="E50" s="168"/>
      <c r="F50" s="170"/>
      <c r="G50" s="172"/>
      <c r="J50" s="13"/>
      <c r="K50" s="13"/>
      <c r="L50" s="13"/>
      <c r="M50" s="145"/>
      <c r="N50" s="146"/>
      <c r="O50" s="146"/>
      <c r="P50" s="146"/>
      <c r="Q50" s="146"/>
      <c r="R50" s="146"/>
      <c r="S50" s="146"/>
      <c r="T50" s="146"/>
      <c r="U50" s="146"/>
      <c r="V50" s="147"/>
    </row>
    <row r="51" spans="1:22" s="4" customFormat="1" ht="35.25" customHeight="1" x14ac:dyDescent="0.25">
      <c r="A51" s="228">
        <v>10</v>
      </c>
      <c r="B51" s="230" t="s">
        <v>21</v>
      </c>
      <c r="C51" s="174" t="s">
        <v>22</v>
      </c>
      <c r="D51" s="89" t="s">
        <v>1</v>
      </c>
      <c r="E51" s="77">
        <f>E52+E53+E54+E55</f>
        <v>616</v>
      </c>
      <c r="F51" s="77">
        <f>F52+F53+F54+F55</f>
        <v>145.5</v>
      </c>
      <c r="G51" s="77">
        <f>F51/E51*100</f>
        <v>23.620129870129869</v>
      </c>
      <c r="M51" s="121" t="s">
        <v>81</v>
      </c>
      <c r="N51" s="148"/>
      <c r="O51" s="148"/>
      <c r="P51" s="148"/>
      <c r="Q51" s="148"/>
      <c r="R51" s="148"/>
      <c r="S51" s="148"/>
      <c r="T51" s="148"/>
      <c r="U51" s="148"/>
      <c r="V51" s="149"/>
    </row>
    <row r="52" spans="1:22" s="4" customFormat="1" ht="28.5" customHeight="1" x14ac:dyDescent="0.25">
      <c r="A52" s="180"/>
      <c r="B52" s="187"/>
      <c r="C52" s="174"/>
      <c r="D52" s="55" t="s">
        <v>42</v>
      </c>
      <c r="E52" s="26">
        <v>0</v>
      </c>
      <c r="F52" s="26">
        <v>0</v>
      </c>
      <c r="G52" s="26">
        <v>0</v>
      </c>
      <c r="M52" s="150"/>
      <c r="N52" s="151"/>
      <c r="O52" s="151"/>
      <c r="P52" s="151"/>
      <c r="Q52" s="151"/>
      <c r="R52" s="151"/>
      <c r="S52" s="151"/>
      <c r="T52" s="151"/>
      <c r="U52" s="151"/>
      <c r="V52" s="152"/>
    </row>
    <row r="53" spans="1:22" s="4" customFormat="1" ht="31.5" customHeight="1" x14ac:dyDescent="0.25">
      <c r="A53" s="180"/>
      <c r="B53" s="187"/>
      <c r="C53" s="174"/>
      <c r="D53" s="55" t="s">
        <v>6</v>
      </c>
      <c r="E53" s="90">
        <v>195.5</v>
      </c>
      <c r="F53" s="26">
        <v>95.5</v>
      </c>
      <c r="G53" s="26">
        <v>0</v>
      </c>
      <c r="M53" s="150"/>
      <c r="N53" s="151"/>
      <c r="O53" s="151"/>
      <c r="P53" s="151"/>
      <c r="Q53" s="151"/>
      <c r="R53" s="151"/>
      <c r="S53" s="151"/>
      <c r="T53" s="151"/>
      <c r="U53" s="151"/>
      <c r="V53" s="152"/>
    </row>
    <row r="54" spans="1:22" s="4" customFormat="1" ht="33" customHeight="1" x14ac:dyDescent="0.25">
      <c r="A54" s="229"/>
      <c r="B54" s="188"/>
      <c r="C54" s="174"/>
      <c r="D54" s="27" t="s">
        <v>5</v>
      </c>
      <c r="E54" s="90">
        <v>420.5</v>
      </c>
      <c r="F54" s="26">
        <v>50</v>
      </c>
      <c r="G54" s="28">
        <f>F54/E54*100</f>
        <v>11.890606420927467</v>
      </c>
      <c r="M54" s="150"/>
      <c r="N54" s="151"/>
      <c r="O54" s="151"/>
      <c r="P54" s="151"/>
      <c r="Q54" s="151"/>
      <c r="R54" s="151"/>
      <c r="S54" s="151"/>
      <c r="T54" s="151"/>
      <c r="U54" s="151"/>
      <c r="V54" s="152"/>
    </row>
    <row r="55" spans="1:22" s="4" customFormat="1" ht="32.25" customHeight="1" thickBot="1" x14ac:dyDescent="0.3">
      <c r="A55" s="181"/>
      <c r="B55" s="189"/>
      <c r="C55" s="175"/>
      <c r="D55" s="57" t="s">
        <v>44</v>
      </c>
      <c r="E55" s="91">
        <v>0</v>
      </c>
      <c r="F55" s="83">
        <v>0</v>
      </c>
      <c r="G55" s="83">
        <v>0</v>
      </c>
      <c r="M55" s="153"/>
      <c r="N55" s="154"/>
      <c r="O55" s="154"/>
      <c r="P55" s="154"/>
      <c r="Q55" s="154"/>
      <c r="R55" s="154"/>
      <c r="S55" s="154"/>
      <c r="T55" s="154"/>
      <c r="U55" s="154"/>
      <c r="V55" s="155"/>
    </row>
    <row r="56" spans="1:22" s="4" customFormat="1" ht="36" customHeight="1" x14ac:dyDescent="0.25">
      <c r="A56" s="176">
        <v>11</v>
      </c>
      <c r="B56" s="173" t="s">
        <v>23</v>
      </c>
      <c r="C56" s="173" t="s">
        <v>22</v>
      </c>
      <c r="D56" s="53" t="s">
        <v>1</v>
      </c>
      <c r="E56" s="24">
        <f>E57+E58+E59+E60</f>
        <v>11159.4</v>
      </c>
      <c r="F56" s="24">
        <f>F57+F58+F59+F60</f>
        <v>4079.8</v>
      </c>
      <c r="G56" s="24">
        <f t="shared" ref="G56:G60" si="3">F56/E56*100</f>
        <v>36.559313224725351</v>
      </c>
      <c r="H56" s="4" t="s">
        <v>43</v>
      </c>
      <c r="M56" s="156" t="s">
        <v>59</v>
      </c>
      <c r="N56" s="157"/>
      <c r="O56" s="157"/>
      <c r="P56" s="157"/>
      <c r="Q56" s="157"/>
      <c r="R56" s="157"/>
      <c r="S56" s="157"/>
      <c r="T56" s="157"/>
      <c r="U56" s="157"/>
      <c r="V56" s="158"/>
    </row>
    <row r="57" spans="1:22" s="4" customFormat="1" ht="30" customHeight="1" x14ac:dyDescent="0.25">
      <c r="A57" s="177"/>
      <c r="B57" s="174"/>
      <c r="C57" s="174"/>
      <c r="D57" s="55" t="s">
        <v>42</v>
      </c>
      <c r="E57" s="56">
        <v>4701.2</v>
      </c>
      <c r="F57" s="56">
        <v>2587.8000000000002</v>
      </c>
      <c r="G57" s="25">
        <f t="shared" si="3"/>
        <v>55.045520292691229</v>
      </c>
      <c r="M57" s="159"/>
      <c r="N57" s="160"/>
      <c r="O57" s="160"/>
      <c r="P57" s="160"/>
      <c r="Q57" s="160"/>
      <c r="R57" s="160"/>
      <c r="S57" s="160"/>
      <c r="T57" s="160"/>
      <c r="U57" s="160"/>
      <c r="V57" s="161"/>
    </row>
    <row r="58" spans="1:22" s="4" customFormat="1" ht="35.25" customHeight="1" x14ac:dyDescent="0.25">
      <c r="A58" s="177"/>
      <c r="B58" s="174"/>
      <c r="C58" s="174"/>
      <c r="D58" s="55" t="s">
        <v>6</v>
      </c>
      <c r="E58" s="92">
        <v>4500.5</v>
      </c>
      <c r="F58" s="25">
        <v>1395.6</v>
      </c>
      <c r="G58" s="25">
        <f t="shared" si="3"/>
        <v>31.009887790245529</v>
      </c>
      <c r="M58" s="159"/>
      <c r="N58" s="160"/>
      <c r="O58" s="160"/>
      <c r="P58" s="160"/>
      <c r="Q58" s="160"/>
      <c r="R58" s="160"/>
      <c r="S58" s="160"/>
      <c r="T58" s="160"/>
      <c r="U58" s="160"/>
      <c r="V58" s="161"/>
    </row>
    <row r="59" spans="1:22" s="4" customFormat="1" ht="39" customHeight="1" x14ac:dyDescent="0.25">
      <c r="A59" s="177"/>
      <c r="B59" s="174"/>
      <c r="C59" s="174"/>
      <c r="D59" s="55" t="s">
        <v>5</v>
      </c>
      <c r="E59" s="29">
        <v>1919.8</v>
      </c>
      <c r="F59" s="25">
        <v>96.4</v>
      </c>
      <c r="G59" s="25">
        <f t="shared" si="3"/>
        <v>5.0213563912907597</v>
      </c>
      <c r="M59" s="159"/>
      <c r="N59" s="160"/>
      <c r="O59" s="160"/>
      <c r="P59" s="160"/>
      <c r="Q59" s="160"/>
      <c r="R59" s="160"/>
      <c r="S59" s="160"/>
      <c r="T59" s="160"/>
      <c r="U59" s="160"/>
      <c r="V59" s="161"/>
    </row>
    <row r="60" spans="1:22" s="4" customFormat="1" ht="78" customHeight="1" thickBot="1" x14ac:dyDescent="0.3">
      <c r="A60" s="178"/>
      <c r="B60" s="175"/>
      <c r="C60" s="175"/>
      <c r="D60" s="65" t="s">
        <v>44</v>
      </c>
      <c r="E60" s="93">
        <v>37.9</v>
      </c>
      <c r="F60" s="94">
        <v>0</v>
      </c>
      <c r="G60" s="94">
        <f t="shared" si="3"/>
        <v>0</v>
      </c>
      <c r="M60" s="162"/>
      <c r="N60" s="163"/>
      <c r="O60" s="163"/>
      <c r="P60" s="163"/>
      <c r="Q60" s="163"/>
      <c r="R60" s="163"/>
      <c r="S60" s="163"/>
      <c r="T60" s="163"/>
      <c r="U60" s="163"/>
      <c r="V60" s="164"/>
    </row>
    <row r="61" spans="1:22" s="4" customFormat="1" ht="32.25" customHeight="1" x14ac:dyDescent="0.25">
      <c r="A61" s="179">
        <v>12</v>
      </c>
      <c r="B61" s="182" t="s">
        <v>25</v>
      </c>
      <c r="C61" s="239" t="s">
        <v>24</v>
      </c>
      <c r="D61" s="32" t="s">
        <v>1</v>
      </c>
      <c r="E61" s="33">
        <f>E62+E63+E64+E65</f>
        <v>24788.7</v>
      </c>
      <c r="F61" s="33">
        <f>F62+F63+F64+F65</f>
        <v>9072.7000000000007</v>
      </c>
      <c r="G61" s="34">
        <f>F61/E61*100</f>
        <v>36.600144420643275</v>
      </c>
      <c r="I61" s="14"/>
      <c r="M61" s="139" t="s">
        <v>78</v>
      </c>
      <c r="N61" s="140"/>
      <c r="O61" s="140"/>
      <c r="P61" s="140"/>
      <c r="Q61" s="140"/>
      <c r="R61" s="140"/>
      <c r="S61" s="140"/>
      <c r="T61" s="140"/>
      <c r="U61" s="140"/>
      <c r="V61" s="141"/>
    </row>
    <row r="62" spans="1:22" s="4" customFormat="1" ht="27.75" customHeight="1" x14ac:dyDescent="0.25">
      <c r="A62" s="180"/>
      <c r="B62" s="183"/>
      <c r="C62" s="240"/>
      <c r="D62" s="35" t="s">
        <v>42</v>
      </c>
      <c r="E62" s="36">
        <v>0</v>
      </c>
      <c r="F62" s="36">
        <v>0</v>
      </c>
      <c r="G62" s="37">
        <v>0</v>
      </c>
      <c r="M62" s="142"/>
      <c r="N62" s="143"/>
      <c r="O62" s="143"/>
      <c r="P62" s="143"/>
      <c r="Q62" s="143"/>
      <c r="R62" s="143"/>
      <c r="S62" s="143"/>
      <c r="T62" s="143"/>
      <c r="U62" s="143"/>
      <c r="V62" s="144"/>
    </row>
    <row r="63" spans="1:22" s="4" customFormat="1" ht="34.5" customHeight="1" x14ac:dyDescent="0.25">
      <c r="A63" s="180"/>
      <c r="B63" s="183"/>
      <c r="C63" s="240"/>
      <c r="D63" s="35" t="s">
        <v>6</v>
      </c>
      <c r="E63" s="30">
        <v>0</v>
      </c>
      <c r="F63" s="38">
        <v>0</v>
      </c>
      <c r="G63" s="37">
        <v>0</v>
      </c>
      <c r="M63" s="142"/>
      <c r="N63" s="143"/>
      <c r="O63" s="143"/>
      <c r="P63" s="143"/>
      <c r="Q63" s="143"/>
      <c r="R63" s="143"/>
      <c r="S63" s="143"/>
      <c r="T63" s="143"/>
      <c r="U63" s="143"/>
      <c r="V63" s="144"/>
    </row>
    <row r="64" spans="1:22" s="4" customFormat="1" ht="33" customHeight="1" x14ac:dyDescent="0.25">
      <c r="A64" s="180"/>
      <c r="B64" s="184"/>
      <c r="C64" s="240"/>
      <c r="D64" s="35" t="s">
        <v>5</v>
      </c>
      <c r="E64" s="29">
        <v>24788.7</v>
      </c>
      <c r="F64" s="36">
        <v>9072.7000000000007</v>
      </c>
      <c r="G64" s="37">
        <f>F64/E64*100</f>
        <v>36.600144420643275</v>
      </c>
      <c r="M64" s="142"/>
      <c r="N64" s="143"/>
      <c r="O64" s="143"/>
      <c r="P64" s="143"/>
      <c r="Q64" s="143"/>
      <c r="R64" s="143"/>
      <c r="S64" s="143"/>
      <c r="T64" s="143"/>
      <c r="U64" s="143"/>
      <c r="V64" s="144"/>
    </row>
    <row r="65" spans="1:23" s="4" customFormat="1" ht="36" customHeight="1" thickBot="1" x14ac:dyDescent="0.3">
      <c r="A65" s="181"/>
      <c r="B65" s="185"/>
      <c r="C65" s="242"/>
      <c r="D65" s="39" t="s">
        <v>44</v>
      </c>
      <c r="E65" s="40">
        <v>0</v>
      </c>
      <c r="F65" s="41">
        <v>0</v>
      </c>
      <c r="G65" s="42">
        <v>0</v>
      </c>
      <c r="M65" s="145"/>
      <c r="N65" s="146"/>
      <c r="O65" s="146"/>
      <c r="P65" s="146"/>
      <c r="Q65" s="146"/>
      <c r="R65" s="146"/>
      <c r="S65" s="146"/>
      <c r="T65" s="146"/>
      <c r="U65" s="146"/>
      <c r="V65" s="147"/>
    </row>
    <row r="66" spans="1:23" s="4" customFormat="1" ht="37.5" customHeight="1" x14ac:dyDescent="0.25">
      <c r="A66" s="179">
        <v>13</v>
      </c>
      <c r="B66" s="186" t="s">
        <v>26</v>
      </c>
      <c r="C66" s="173" t="s">
        <v>19</v>
      </c>
      <c r="D66" s="53" t="s">
        <v>1</v>
      </c>
      <c r="E66" s="24">
        <f>E67+E68+E69+E70</f>
        <v>26760.9</v>
      </c>
      <c r="F66" s="24">
        <f>F67+F68+F69+F70</f>
        <v>7023.5</v>
      </c>
      <c r="G66" s="31">
        <f>F66/E66*100</f>
        <v>26.245380387057239</v>
      </c>
      <c r="H66" s="4" t="s">
        <v>49</v>
      </c>
      <c r="M66" s="139" t="s">
        <v>73</v>
      </c>
      <c r="N66" s="140"/>
      <c r="O66" s="140"/>
      <c r="P66" s="140"/>
      <c r="Q66" s="140"/>
      <c r="R66" s="140"/>
      <c r="S66" s="140"/>
      <c r="T66" s="140"/>
      <c r="U66" s="140"/>
      <c r="V66" s="141"/>
    </row>
    <row r="67" spans="1:23" s="4" customFormat="1" ht="32.25" customHeight="1" x14ac:dyDescent="0.25">
      <c r="A67" s="180"/>
      <c r="B67" s="187"/>
      <c r="C67" s="174"/>
      <c r="D67" s="55" t="s">
        <v>42</v>
      </c>
      <c r="E67" s="25">
        <v>0</v>
      </c>
      <c r="F67" s="25">
        <v>0</v>
      </c>
      <c r="G67" s="26">
        <v>0</v>
      </c>
      <c r="M67" s="142"/>
      <c r="N67" s="143"/>
      <c r="O67" s="143"/>
      <c r="P67" s="143"/>
      <c r="Q67" s="143"/>
      <c r="R67" s="143"/>
      <c r="S67" s="143"/>
      <c r="T67" s="143"/>
      <c r="U67" s="143"/>
      <c r="V67" s="144"/>
    </row>
    <row r="68" spans="1:23" s="4" customFormat="1" ht="35.25" customHeight="1" x14ac:dyDescent="0.25">
      <c r="A68" s="180"/>
      <c r="B68" s="187"/>
      <c r="C68" s="174"/>
      <c r="D68" s="55" t="s">
        <v>6</v>
      </c>
      <c r="E68" s="62">
        <v>954.9</v>
      </c>
      <c r="F68" s="25">
        <v>0</v>
      </c>
      <c r="G68" s="26">
        <f>F68/E68*100</f>
        <v>0</v>
      </c>
      <c r="M68" s="142"/>
      <c r="N68" s="143"/>
      <c r="O68" s="143"/>
      <c r="P68" s="143"/>
      <c r="Q68" s="143"/>
      <c r="R68" s="143"/>
      <c r="S68" s="143"/>
      <c r="T68" s="143"/>
      <c r="U68" s="143"/>
      <c r="V68" s="144"/>
    </row>
    <row r="69" spans="1:23" s="4" customFormat="1" ht="34.5" customHeight="1" x14ac:dyDescent="0.25">
      <c r="A69" s="180"/>
      <c r="B69" s="188"/>
      <c r="C69" s="174"/>
      <c r="D69" s="55" t="s">
        <v>5</v>
      </c>
      <c r="E69" s="30">
        <v>25806</v>
      </c>
      <c r="F69" s="25">
        <v>7023.5</v>
      </c>
      <c r="G69" s="26">
        <f>F69/E69*100</f>
        <v>27.216538789428814</v>
      </c>
      <c r="M69" s="142"/>
      <c r="N69" s="143"/>
      <c r="O69" s="143"/>
      <c r="P69" s="143"/>
      <c r="Q69" s="143"/>
      <c r="R69" s="143"/>
      <c r="S69" s="143"/>
      <c r="T69" s="143"/>
      <c r="U69" s="143"/>
      <c r="V69" s="144"/>
    </row>
    <row r="70" spans="1:23" s="4" customFormat="1" ht="30.75" customHeight="1" thickBot="1" x14ac:dyDescent="0.3">
      <c r="A70" s="181"/>
      <c r="B70" s="189"/>
      <c r="C70" s="175"/>
      <c r="D70" s="95" t="s">
        <v>44</v>
      </c>
      <c r="E70" s="41">
        <v>0</v>
      </c>
      <c r="F70" s="82">
        <v>0</v>
      </c>
      <c r="G70" s="83">
        <v>0</v>
      </c>
      <c r="M70" s="145"/>
      <c r="N70" s="146"/>
      <c r="O70" s="146"/>
      <c r="P70" s="146"/>
      <c r="Q70" s="146"/>
      <c r="R70" s="146"/>
      <c r="S70" s="146"/>
      <c r="T70" s="146"/>
      <c r="U70" s="146"/>
      <c r="V70" s="147"/>
    </row>
    <row r="71" spans="1:23" s="19" customFormat="1" ht="38.25" customHeight="1" x14ac:dyDescent="0.25">
      <c r="A71" s="179">
        <v>14</v>
      </c>
      <c r="B71" s="186" t="s">
        <v>31</v>
      </c>
      <c r="C71" s="173" t="s">
        <v>50</v>
      </c>
      <c r="D71" s="53" t="s">
        <v>1</v>
      </c>
      <c r="E71" s="24">
        <f>E72+E73+E74</f>
        <v>3727.5</v>
      </c>
      <c r="F71" s="24">
        <f>F72+F73+F74</f>
        <v>82.4</v>
      </c>
      <c r="G71" s="31">
        <f>F71/E71*100</f>
        <v>2.2105969148222671</v>
      </c>
      <c r="H71" s="4"/>
      <c r="I71" s="4"/>
      <c r="J71" s="4"/>
      <c r="K71" s="4"/>
      <c r="L71" s="4"/>
      <c r="M71" s="121" t="s">
        <v>62</v>
      </c>
      <c r="N71" s="122"/>
      <c r="O71" s="122"/>
      <c r="P71" s="122"/>
      <c r="Q71" s="122"/>
      <c r="R71" s="122"/>
      <c r="S71" s="122"/>
      <c r="T71" s="122"/>
      <c r="U71" s="122"/>
      <c r="V71" s="123"/>
    </row>
    <row r="72" spans="1:23" s="19" customFormat="1" ht="40.5" customHeight="1" x14ac:dyDescent="0.25">
      <c r="A72" s="180"/>
      <c r="B72" s="187"/>
      <c r="C72" s="174"/>
      <c r="D72" s="55" t="s">
        <v>42</v>
      </c>
      <c r="E72" s="25">
        <v>0</v>
      </c>
      <c r="F72" s="25">
        <v>0</v>
      </c>
      <c r="G72" s="26">
        <v>0</v>
      </c>
      <c r="H72" s="4"/>
      <c r="I72" s="4"/>
      <c r="J72" s="4"/>
      <c r="K72" s="4"/>
      <c r="L72" s="4"/>
      <c r="M72" s="124"/>
      <c r="N72" s="125"/>
      <c r="O72" s="125"/>
      <c r="P72" s="125"/>
      <c r="Q72" s="125"/>
      <c r="R72" s="125"/>
      <c r="S72" s="125"/>
      <c r="T72" s="125"/>
      <c r="U72" s="125"/>
      <c r="V72" s="126"/>
    </row>
    <row r="73" spans="1:23" s="19" customFormat="1" ht="39" customHeight="1" x14ac:dyDescent="0.25">
      <c r="A73" s="180"/>
      <c r="B73" s="187"/>
      <c r="C73" s="174"/>
      <c r="D73" s="55" t="s">
        <v>6</v>
      </c>
      <c r="E73" s="25">
        <v>3420.5</v>
      </c>
      <c r="F73" s="25">
        <v>0</v>
      </c>
      <c r="G73" s="26">
        <f>F73/E73*100</f>
        <v>0</v>
      </c>
      <c r="H73" s="4"/>
      <c r="I73" s="4"/>
      <c r="J73" s="4"/>
      <c r="K73" s="4"/>
      <c r="L73" s="4"/>
      <c r="M73" s="124"/>
      <c r="N73" s="125"/>
      <c r="O73" s="125"/>
      <c r="P73" s="125"/>
      <c r="Q73" s="125"/>
      <c r="R73" s="125"/>
      <c r="S73" s="125"/>
      <c r="T73" s="125"/>
      <c r="U73" s="125"/>
      <c r="V73" s="126"/>
    </row>
    <row r="74" spans="1:23" s="19" customFormat="1" ht="33.75" customHeight="1" thickBot="1" x14ac:dyDescent="0.3">
      <c r="A74" s="181"/>
      <c r="B74" s="189"/>
      <c r="C74" s="175"/>
      <c r="D74" s="57" t="s">
        <v>5</v>
      </c>
      <c r="E74" s="96">
        <v>307</v>
      </c>
      <c r="F74" s="58">
        <v>82.4</v>
      </c>
      <c r="G74" s="59">
        <f>F74/E74*100</f>
        <v>26.840390879478832</v>
      </c>
      <c r="H74" s="4"/>
      <c r="I74" s="4"/>
      <c r="J74" s="4"/>
      <c r="K74" s="4"/>
      <c r="L74" s="4"/>
      <c r="M74" s="127"/>
      <c r="N74" s="128"/>
      <c r="O74" s="128"/>
      <c r="P74" s="128"/>
      <c r="Q74" s="128"/>
      <c r="R74" s="128"/>
      <c r="S74" s="128"/>
      <c r="T74" s="128"/>
      <c r="U74" s="128"/>
      <c r="V74" s="129"/>
    </row>
    <row r="75" spans="1:23" s="19" customFormat="1" ht="34.5" customHeight="1" x14ac:dyDescent="0.25">
      <c r="A75" s="244">
        <v>15</v>
      </c>
      <c r="B75" s="182" t="s">
        <v>33</v>
      </c>
      <c r="C75" s="239" t="s">
        <v>32</v>
      </c>
      <c r="D75" s="32" t="s">
        <v>1</v>
      </c>
      <c r="E75" s="33">
        <f>E76+E77+E78+E79</f>
        <v>7926.2</v>
      </c>
      <c r="F75" s="33">
        <f>F76+F77+F78+F79</f>
        <v>4277.5</v>
      </c>
      <c r="G75" s="34">
        <f>F75/E75*100</f>
        <v>53.9665918094421</v>
      </c>
      <c r="H75" s="4"/>
      <c r="I75" s="4"/>
      <c r="J75" s="4"/>
      <c r="K75" s="4"/>
      <c r="L75" s="4"/>
      <c r="M75" s="130" t="s">
        <v>57</v>
      </c>
      <c r="N75" s="131"/>
      <c r="O75" s="131"/>
      <c r="P75" s="131"/>
      <c r="Q75" s="131"/>
      <c r="R75" s="131"/>
      <c r="S75" s="131"/>
      <c r="T75" s="131"/>
      <c r="U75" s="131"/>
      <c r="V75" s="132"/>
    </row>
    <row r="76" spans="1:23" s="19" customFormat="1" ht="35.25" customHeight="1" x14ac:dyDescent="0.25">
      <c r="A76" s="245"/>
      <c r="B76" s="183"/>
      <c r="C76" s="240"/>
      <c r="D76" s="35" t="s">
        <v>42</v>
      </c>
      <c r="E76" s="36">
        <v>0</v>
      </c>
      <c r="F76" s="36">
        <v>0</v>
      </c>
      <c r="G76" s="37">
        <v>0</v>
      </c>
      <c r="H76" s="4"/>
      <c r="I76" s="4"/>
      <c r="J76" s="4"/>
      <c r="K76" s="4"/>
      <c r="L76" s="4"/>
      <c r="M76" s="133"/>
      <c r="N76" s="134"/>
      <c r="O76" s="134"/>
      <c r="P76" s="134"/>
      <c r="Q76" s="134"/>
      <c r="R76" s="134"/>
      <c r="S76" s="134"/>
      <c r="T76" s="134"/>
      <c r="U76" s="134"/>
      <c r="V76" s="135"/>
    </row>
    <row r="77" spans="1:23" s="19" customFormat="1" ht="38.25" customHeight="1" x14ac:dyDescent="0.25">
      <c r="A77" s="245"/>
      <c r="B77" s="183"/>
      <c r="C77" s="240"/>
      <c r="D77" s="97" t="s">
        <v>6</v>
      </c>
      <c r="E77" s="29">
        <v>0</v>
      </c>
      <c r="F77" s="36">
        <v>0</v>
      </c>
      <c r="G77" s="37">
        <v>0</v>
      </c>
      <c r="H77" s="4"/>
      <c r="I77" s="4"/>
      <c r="J77" s="4"/>
      <c r="K77" s="4"/>
      <c r="L77" s="4"/>
      <c r="M77" s="133"/>
      <c r="N77" s="134"/>
      <c r="O77" s="134"/>
      <c r="P77" s="134"/>
      <c r="Q77" s="134"/>
      <c r="R77" s="134"/>
      <c r="S77" s="134"/>
      <c r="T77" s="134"/>
      <c r="U77" s="134"/>
      <c r="V77" s="135"/>
    </row>
    <row r="78" spans="1:23" s="19" customFormat="1" ht="39.75" customHeight="1" x14ac:dyDescent="0.25">
      <c r="A78" s="246"/>
      <c r="B78" s="184"/>
      <c r="C78" s="241"/>
      <c r="D78" s="35" t="s">
        <v>5</v>
      </c>
      <c r="E78" s="62">
        <v>7926.2</v>
      </c>
      <c r="F78" s="98">
        <v>4277.5</v>
      </c>
      <c r="G78" s="99">
        <f>F78/E78*100</f>
        <v>53.9665918094421</v>
      </c>
      <c r="H78" s="4"/>
      <c r="I78" s="4"/>
      <c r="J78" s="4"/>
      <c r="K78" s="4"/>
      <c r="L78" s="4"/>
      <c r="M78" s="133"/>
      <c r="N78" s="134"/>
      <c r="O78" s="134"/>
      <c r="P78" s="134"/>
      <c r="Q78" s="134"/>
      <c r="R78" s="134"/>
      <c r="S78" s="134"/>
      <c r="T78" s="134"/>
      <c r="U78" s="134"/>
      <c r="V78" s="135"/>
    </row>
    <row r="79" spans="1:23" s="19" customFormat="1" ht="81" customHeight="1" thickBot="1" x14ac:dyDescent="0.3">
      <c r="A79" s="247"/>
      <c r="B79" s="185"/>
      <c r="C79" s="242"/>
      <c r="D79" s="100" t="s">
        <v>2</v>
      </c>
      <c r="E79" s="101">
        <v>0</v>
      </c>
      <c r="F79" s="41">
        <v>0</v>
      </c>
      <c r="G79" s="42">
        <v>0</v>
      </c>
      <c r="H79" s="4"/>
      <c r="I79" s="4"/>
      <c r="J79" s="4"/>
      <c r="K79" s="4"/>
      <c r="L79" s="4"/>
      <c r="M79" s="136"/>
      <c r="N79" s="137"/>
      <c r="O79" s="137"/>
      <c r="P79" s="137"/>
      <c r="Q79" s="137"/>
      <c r="R79" s="137"/>
      <c r="S79" s="137"/>
      <c r="T79" s="137"/>
      <c r="U79" s="137"/>
      <c r="V79" s="138"/>
    </row>
    <row r="80" spans="1:23" s="4" customFormat="1" ht="36.75" customHeight="1" x14ac:dyDescent="0.25">
      <c r="A80" s="179">
        <v>16</v>
      </c>
      <c r="B80" s="186" t="s">
        <v>35</v>
      </c>
      <c r="C80" s="173" t="s">
        <v>34</v>
      </c>
      <c r="D80" s="32" t="s">
        <v>1</v>
      </c>
      <c r="E80" s="33">
        <f>E81+E82+E83+E84</f>
        <v>379697.2</v>
      </c>
      <c r="F80" s="33">
        <f>F81+F82+F83+F84</f>
        <v>8372.1</v>
      </c>
      <c r="G80" s="34">
        <f>F80/E80*100</f>
        <v>2.204941200514515</v>
      </c>
      <c r="M80" s="121" t="s">
        <v>69</v>
      </c>
      <c r="N80" s="148"/>
      <c r="O80" s="148"/>
      <c r="P80" s="148"/>
      <c r="Q80" s="148"/>
      <c r="R80" s="148"/>
      <c r="S80" s="148"/>
      <c r="T80" s="148"/>
      <c r="U80" s="148"/>
      <c r="V80" s="149"/>
      <c r="W80" s="257"/>
    </row>
    <row r="81" spans="1:23" s="4" customFormat="1" ht="38.25" customHeight="1" x14ac:dyDescent="0.25">
      <c r="A81" s="180"/>
      <c r="B81" s="187"/>
      <c r="C81" s="174"/>
      <c r="D81" s="35" t="s">
        <v>42</v>
      </c>
      <c r="E81" s="36">
        <v>0</v>
      </c>
      <c r="F81" s="36">
        <v>0</v>
      </c>
      <c r="G81" s="37">
        <v>0</v>
      </c>
      <c r="M81" s="150"/>
      <c r="N81" s="151"/>
      <c r="O81" s="151"/>
      <c r="P81" s="151"/>
      <c r="Q81" s="151"/>
      <c r="R81" s="151"/>
      <c r="S81" s="151"/>
      <c r="T81" s="151"/>
      <c r="U81" s="151"/>
      <c r="V81" s="152"/>
      <c r="W81" s="258"/>
    </row>
    <row r="82" spans="1:23" s="4" customFormat="1" ht="45" customHeight="1" x14ac:dyDescent="0.25">
      <c r="A82" s="180"/>
      <c r="B82" s="187"/>
      <c r="C82" s="174"/>
      <c r="D82" s="35" t="s">
        <v>6</v>
      </c>
      <c r="E82" s="62">
        <v>214833.9</v>
      </c>
      <c r="F82" s="36">
        <v>0</v>
      </c>
      <c r="G82" s="37">
        <f>F82/E82*100</f>
        <v>0</v>
      </c>
      <c r="M82" s="150"/>
      <c r="N82" s="151"/>
      <c r="O82" s="151"/>
      <c r="P82" s="151"/>
      <c r="Q82" s="151"/>
      <c r="R82" s="151"/>
      <c r="S82" s="151"/>
      <c r="T82" s="151"/>
      <c r="U82" s="151"/>
      <c r="V82" s="152"/>
      <c r="W82" s="258"/>
    </row>
    <row r="83" spans="1:23" s="4" customFormat="1" ht="39" customHeight="1" x14ac:dyDescent="0.25">
      <c r="A83" s="229"/>
      <c r="B83" s="188"/>
      <c r="C83" s="174"/>
      <c r="D83" s="97" t="s">
        <v>5</v>
      </c>
      <c r="E83" s="30">
        <v>158953.9</v>
      </c>
      <c r="F83" s="36">
        <v>8372.1</v>
      </c>
      <c r="G83" s="99">
        <f>F83/E83*100</f>
        <v>5.2669987965064085</v>
      </c>
      <c r="M83" s="150"/>
      <c r="N83" s="151"/>
      <c r="O83" s="151"/>
      <c r="P83" s="151"/>
      <c r="Q83" s="151"/>
      <c r="R83" s="151"/>
      <c r="S83" s="151"/>
      <c r="T83" s="151"/>
      <c r="U83" s="151"/>
      <c r="V83" s="152"/>
      <c r="W83" s="258"/>
    </row>
    <row r="84" spans="1:23" s="4" customFormat="1" ht="34.5" customHeight="1" thickBot="1" x14ac:dyDescent="0.3">
      <c r="A84" s="181"/>
      <c r="B84" s="189"/>
      <c r="C84" s="175"/>
      <c r="D84" s="102" t="s">
        <v>44</v>
      </c>
      <c r="E84" s="63">
        <v>5909.4</v>
      </c>
      <c r="F84" s="63">
        <v>0</v>
      </c>
      <c r="G84" s="103">
        <f>F84/E84*100</f>
        <v>0</v>
      </c>
      <c r="M84" s="153"/>
      <c r="N84" s="154"/>
      <c r="O84" s="154"/>
      <c r="P84" s="154"/>
      <c r="Q84" s="154"/>
      <c r="R84" s="154"/>
      <c r="S84" s="154"/>
      <c r="T84" s="154"/>
      <c r="U84" s="154"/>
      <c r="V84" s="155"/>
    </row>
    <row r="85" spans="1:23" s="19" customFormat="1" ht="40.5" customHeight="1" x14ac:dyDescent="0.25">
      <c r="A85" s="179">
        <v>17</v>
      </c>
      <c r="B85" s="173" t="s">
        <v>47</v>
      </c>
      <c r="C85" s="173" t="s">
        <v>36</v>
      </c>
      <c r="D85" s="53" t="s">
        <v>1</v>
      </c>
      <c r="E85" s="33">
        <f>E86+E87+E89+E88</f>
        <v>325006.2</v>
      </c>
      <c r="F85" s="24">
        <f>F86+F87+F89+F88</f>
        <v>144542</v>
      </c>
      <c r="G85" s="86">
        <f t="shared" ref="G85:G90" si="4">F85/E85*100</f>
        <v>44.473613118765115</v>
      </c>
      <c r="H85" s="4"/>
      <c r="I85" s="4"/>
      <c r="J85" s="4"/>
      <c r="K85" s="4"/>
      <c r="L85" s="4"/>
      <c r="M85" s="139" t="s">
        <v>66</v>
      </c>
      <c r="N85" s="140"/>
      <c r="O85" s="140"/>
      <c r="P85" s="140"/>
      <c r="Q85" s="140"/>
      <c r="R85" s="140"/>
      <c r="S85" s="140"/>
      <c r="T85" s="140"/>
      <c r="U85" s="140"/>
      <c r="V85" s="141"/>
    </row>
    <row r="86" spans="1:23" s="19" customFormat="1" ht="34.5" customHeight="1" x14ac:dyDescent="0.25">
      <c r="A86" s="180"/>
      <c r="B86" s="174"/>
      <c r="C86" s="174"/>
      <c r="D86" s="55" t="s">
        <v>42</v>
      </c>
      <c r="E86" s="36">
        <v>4626.3999999999996</v>
      </c>
      <c r="F86" s="25">
        <v>2313.1999999999998</v>
      </c>
      <c r="G86" s="87">
        <f t="shared" si="4"/>
        <v>50</v>
      </c>
      <c r="H86" s="4"/>
      <c r="I86" s="4"/>
      <c r="J86" s="4"/>
      <c r="K86" s="4"/>
      <c r="L86" s="4"/>
      <c r="M86" s="142"/>
      <c r="N86" s="143"/>
      <c r="O86" s="143"/>
      <c r="P86" s="143"/>
      <c r="Q86" s="143"/>
      <c r="R86" s="143"/>
      <c r="S86" s="143"/>
      <c r="T86" s="143"/>
      <c r="U86" s="143"/>
      <c r="V86" s="144"/>
    </row>
    <row r="87" spans="1:23" s="19" customFormat="1" ht="45" customHeight="1" x14ac:dyDescent="0.25">
      <c r="A87" s="180"/>
      <c r="B87" s="174"/>
      <c r="C87" s="174"/>
      <c r="D87" s="27" t="s">
        <v>6</v>
      </c>
      <c r="E87" s="62">
        <v>173445.6</v>
      </c>
      <c r="F87" s="56">
        <v>88141.6</v>
      </c>
      <c r="G87" s="104">
        <f t="shared" si="4"/>
        <v>50.818008643632361</v>
      </c>
      <c r="H87" s="4"/>
      <c r="I87" s="4"/>
      <c r="J87" s="4"/>
      <c r="K87" s="4"/>
      <c r="L87" s="4"/>
      <c r="M87" s="142"/>
      <c r="N87" s="143"/>
      <c r="O87" s="143"/>
      <c r="P87" s="143"/>
      <c r="Q87" s="143"/>
      <c r="R87" s="143"/>
      <c r="S87" s="143"/>
      <c r="T87" s="143"/>
      <c r="U87" s="143"/>
      <c r="V87" s="144"/>
    </row>
    <row r="88" spans="1:23" s="19" customFormat="1" ht="35.25" customHeight="1" x14ac:dyDescent="0.25">
      <c r="A88" s="229"/>
      <c r="B88" s="174"/>
      <c r="C88" s="243"/>
      <c r="D88" s="105" t="s">
        <v>5</v>
      </c>
      <c r="E88" s="106">
        <v>146752.1</v>
      </c>
      <c r="F88" s="106">
        <v>53905.1</v>
      </c>
      <c r="G88" s="104">
        <f t="shared" si="4"/>
        <v>36.73208083564051</v>
      </c>
      <c r="H88" s="4"/>
      <c r="I88" s="4"/>
      <c r="J88" s="4"/>
      <c r="K88" s="4"/>
      <c r="L88" s="4"/>
      <c r="M88" s="142"/>
      <c r="N88" s="143"/>
      <c r="O88" s="143"/>
      <c r="P88" s="143"/>
      <c r="Q88" s="143"/>
      <c r="R88" s="143"/>
      <c r="S88" s="143"/>
      <c r="T88" s="143"/>
      <c r="U88" s="143"/>
      <c r="V88" s="144"/>
    </row>
    <row r="89" spans="1:23" s="19" customFormat="1" ht="42" customHeight="1" thickBot="1" x14ac:dyDescent="0.3">
      <c r="A89" s="181"/>
      <c r="B89" s="175"/>
      <c r="C89" s="175"/>
      <c r="D89" s="65" t="s">
        <v>44</v>
      </c>
      <c r="E89" s="107">
        <v>182.1</v>
      </c>
      <c r="F89" s="108">
        <v>182.1</v>
      </c>
      <c r="G89" s="109">
        <v>0</v>
      </c>
      <c r="H89" s="4"/>
      <c r="I89" s="4"/>
      <c r="J89" s="4"/>
      <c r="K89" s="4"/>
      <c r="L89" s="4"/>
      <c r="M89" s="145"/>
      <c r="N89" s="146"/>
      <c r="O89" s="146"/>
      <c r="P89" s="146"/>
      <c r="Q89" s="146"/>
      <c r="R89" s="146"/>
      <c r="S89" s="146"/>
      <c r="T89" s="146"/>
      <c r="U89" s="146"/>
      <c r="V89" s="147"/>
    </row>
    <row r="90" spans="1:23" s="4" customFormat="1" ht="35.25" customHeight="1" x14ac:dyDescent="0.25">
      <c r="A90" s="179">
        <v>18</v>
      </c>
      <c r="B90" s="173" t="s">
        <v>38</v>
      </c>
      <c r="C90" s="173" t="s">
        <v>37</v>
      </c>
      <c r="D90" s="53" t="s">
        <v>1</v>
      </c>
      <c r="E90" s="24">
        <f>E91+E92+E93</f>
        <v>6103.5</v>
      </c>
      <c r="F90" s="24">
        <f>F91+F92+F93</f>
        <v>3901.8</v>
      </c>
      <c r="G90" s="31">
        <f t="shared" si="4"/>
        <v>63.927254853772432</v>
      </c>
      <c r="M90" s="130" t="s">
        <v>68</v>
      </c>
      <c r="N90" s="131"/>
      <c r="O90" s="131"/>
      <c r="P90" s="131"/>
      <c r="Q90" s="131"/>
      <c r="R90" s="131"/>
      <c r="S90" s="131"/>
      <c r="T90" s="131"/>
      <c r="U90" s="131"/>
      <c r="V90" s="132"/>
    </row>
    <row r="91" spans="1:23" s="4" customFormat="1" ht="31.5" customHeight="1" x14ac:dyDescent="0.25">
      <c r="A91" s="180"/>
      <c r="B91" s="174"/>
      <c r="C91" s="174"/>
      <c r="D91" s="55" t="s">
        <v>42</v>
      </c>
      <c r="E91" s="25">
        <v>0</v>
      </c>
      <c r="F91" s="25">
        <v>0</v>
      </c>
      <c r="G91" s="26">
        <v>0</v>
      </c>
      <c r="M91" s="133"/>
      <c r="N91" s="134"/>
      <c r="O91" s="134"/>
      <c r="P91" s="134"/>
      <c r="Q91" s="134"/>
      <c r="R91" s="134"/>
      <c r="S91" s="134"/>
      <c r="T91" s="134"/>
      <c r="U91" s="134"/>
      <c r="V91" s="135"/>
    </row>
    <row r="92" spans="1:23" s="4" customFormat="1" ht="44.25" customHeight="1" x14ac:dyDescent="0.25">
      <c r="A92" s="180"/>
      <c r="B92" s="174"/>
      <c r="C92" s="174"/>
      <c r="D92" s="55" t="s">
        <v>6</v>
      </c>
      <c r="E92" s="29">
        <v>250</v>
      </c>
      <c r="F92" s="25">
        <v>0</v>
      </c>
      <c r="G92" s="26">
        <v>0</v>
      </c>
      <c r="M92" s="133"/>
      <c r="N92" s="134"/>
      <c r="O92" s="134"/>
      <c r="P92" s="134"/>
      <c r="Q92" s="134"/>
      <c r="R92" s="134"/>
      <c r="S92" s="134"/>
      <c r="T92" s="134"/>
      <c r="U92" s="134"/>
      <c r="V92" s="135"/>
    </row>
    <row r="93" spans="1:23" s="4" customFormat="1" ht="148.5" customHeight="1" thickBot="1" x14ac:dyDescent="0.3">
      <c r="A93" s="180"/>
      <c r="B93" s="175"/>
      <c r="C93" s="175"/>
      <c r="D93" s="105" t="s">
        <v>5</v>
      </c>
      <c r="E93" s="110">
        <v>5853.5</v>
      </c>
      <c r="F93" s="106">
        <v>3901.8</v>
      </c>
      <c r="G93" s="111">
        <f>F93/E93*100</f>
        <v>66.657555308789611</v>
      </c>
      <c r="M93" s="136"/>
      <c r="N93" s="137"/>
      <c r="O93" s="137"/>
      <c r="P93" s="137"/>
      <c r="Q93" s="137"/>
      <c r="R93" s="137"/>
      <c r="S93" s="137"/>
      <c r="T93" s="137"/>
      <c r="U93" s="137"/>
      <c r="V93" s="138"/>
    </row>
    <row r="94" spans="1:23" s="19" customFormat="1" ht="32.25" customHeight="1" x14ac:dyDescent="0.25">
      <c r="A94" s="177">
        <v>19</v>
      </c>
      <c r="B94" s="186" t="s">
        <v>39</v>
      </c>
      <c r="C94" s="173" t="s">
        <v>41</v>
      </c>
      <c r="D94" s="43" t="s">
        <v>1</v>
      </c>
      <c r="E94" s="44">
        <f>E95+E96+E97+E98</f>
        <v>425746</v>
      </c>
      <c r="F94" s="24">
        <f>F95+F96+F97+F98</f>
        <v>191434.9</v>
      </c>
      <c r="G94" s="31">
        <f>F94/E94*100</f>
        <v>44.964579819892606</v>
      </c>
      <c r="H94" s="4"/>
      <c r="I94" s="4"/>
      <c r="J94" s="4"/>
      <c r="K94" s="4"/>
      <c r="L94" s="4"/>
      <c r="M94" s="121" t="s">
        <v>67</v>
      </c>
      <c r="N94" s="148"/>
      <c r="O94" s="148"/>
      <c r="P94" s="148"/>
      <c r="Q94" s="148"/>
      <c r="R94" s="148"/>
      <c r="S94" s="148"/>
      <c r="T94" s="148"/>
      <c r="U94" s="148"/>
      <c r="V94" s="149"/>
    </row>
    <row r="95" spans="1:23" s="19" customFormat="1" ht="33.75" customHeight="1" x14ac:dyDescent="0.25">
      <c r="A95" s="177"/>
      <c r="B95" s="187"/>
      <c r="C95" s="174"/>
      <c r="D95" s="45" t="s">
        <v>42</v>
      </c>
      <c r="E95" s="46">
        <v>0</v>
      </c>
      <c r="F95" s="47">
        <v>0</v>
      </c>
      <c r="G95" s="48">
        <v>0</v>
      </c>
      <c r="H95" s="4"/>
      <c r="I95" s="4"/>
      <c r="J95" s="4"/>
      <c r="K95" s="4"/>
      <c r="L95" s="4"/>
      <c r="M95" s="150"/>
      <c r="N95" s="151"/>
      <c r="O95" s="151"/>
      <c r="P95" s="151"/>
      <c r="Q95" s="151"/>
      <c r="R95" s="151"/>
      <c r="S95" s="151"/>
      <c r="T95" s="151"/>
      <c r="U95" s="151"/>
      <c r="V95" s="152"/>
    </row>
    <row r="96" spans="1:23" s="19" customFormat="1" ht="37.5" customHeight="1" x14ac:dyDescent="0.25">
      <c r="A96" s="177"/>
      <c r="B96" s="187"/>
      <c r="C96" s="174"/>
      <c r="D96" s="45" t="s">
        <v>6</v>
      </c>
      <c r="E96" s="29">
        <v>40697.800000000003</v>
      </c>
      <c r="F96" s="25">
        <v>5775.5</v>
      </c>
      <c r="G96" s="26">
        <f>F96/E96*100</f>
        <v>14.19118478148696</v>
      </c>
      <c r="H96" s="4"/>
      <c r="I96" s="4"/>
      <c r="J96" s="4"/>
      <c r="K96" s="4"/>
      <c r="L96" s="4"/>
      <c r="M96" s="150"/>
      <c r="N96" s="151"/>
      <c r="O96" s="151"/>
      <c r="P96" s="151"/>
      <c r="Q96" s="151"/>
      <c r="R96" s="151"/>
      <c r="S96" s="151"/>
      <c r="T96" s="151"/>
      <c r="U96" s="151"/>
      <c r="V96" s="152"/>
    </row>
    <row r="97" spans="1:23" s="19" customFormat="1" ht="32.25" customHeight="1" x14ac:dyDescent="0.25">
      <c r="A97" s="177"/>
      <c r="B97" s="188"/>
      <c r="C97" s="174"/>
      <c r="D97" s="45" t="s">
        <v>5</v>
      </c>
      <c r="E97" s="29">
        <v>385048.2</v>
      </c>
      <c r="F97" s="25">
        <v>185659.4</v>
      </c>
      <c r="G97" s="26">
        <f>F97/E97*100</f>
        <v>48.217184238233031</v>
      </c>
      <c r="H97" s="4"/>
      <c r="I97" s="4"/>
      <c r="J97" s="4"/>
      <c r="K97" s="4"/>
      <c r="L97" s="4"/>
      <c r="M97" s="150"/>
      <c r="N97" s="151"/>
      <c r="O97" s="151"/>
      <c r="P97" s="151"/>
      <c r="Q97" s="151"/>
      <c r="R97" s="151"/>
      <c r="S97" s="151"/>
      <c r="T97" s="151"/>
      <c r="U97" s="151"/>
      <c r="V97" s="152"/>
    </row>
    <row r="98" spans="1:23" s="19" customFormat="1" ht="33" customHeight="1" thickBot="1" x14ac:dyDescent="0.3">
      <c r="A98" s="178"/>
      <c r="B98" s="189"/>
      <c r="C98" s="175"/>
      <c r="D98" s="95" t="s">
        <v>44</v>
      </c>
      <c r="E98" s="112">
        <v>0</v>
      </c>
      <c r="F98" s="113">
        <v>0</v>
      </c>
      <c r="G98" s="114">
        <v>0</v>
      </c>
      <c r="H98" s="4"/>
      <c r="I98" s="4"/>
      <c r="J98" s="4"/>
      <c r="K98" s="4"/>
      <c r="L98" s="4"/>
      <c r="M98" s="153"/>
      <c r="N98" s="154"/>
      <c r="O98" s="154"/>
      <c r="P98" s="154"/>
      <c r="Q98" s="154"/>
      <c r="R98" s="154"/>
      <c r="S98" s="154"/>
      <c r="T98" s="154"/>
      <c r="U98" s="154"/>
      <c r="V98" s="155"/>
    </row>
    <row r="99" spans="1:23" s="4" customFormat="1" ht="33" customHeight="1" x14ac:dyDescent="0.25">
      <c r="A99" s="177">
        <v>20</v>
      </c>
      <c r="B99" s="173" t="s">
        <v>53</v>
      </c>
      <c r="C99" s="173" t="s">
        <v>55</v>
      </c>
      <c r="D99" s="43" t="s">
        <v>1</v>
      </c>
      <c r="E99" s="44">
        <f>E100+E101+E102+E104+E103</f>
        <v>32185.1</v>
      </c>
      <c r="F99" s="24">
        <f>F100+F101+F102+F104+F103</f>
        <v>8960.6</v>
      </c>
      <c r="G99" s="31">
        <f>F99/E99*100</f>
        <v>27.840833180571135</v>
      </c>
      <c r="M99" s="121" t="s">
        <v>58</v>
      </c>
      <c r="N99" s="148"/>
      <c r="O99" s="148"/>
      <c r="P99" s="148"/>
      <c r="Q99" s="148"/>
      <c r="R99" s="148"/>
      <c r="S99" s="148"/>
      <c r="T99" s="148"/>
      <c r="U99" s="148"/>
      <c r="V99" s="149"/>
    </row>
    <row r="100" spans="1:23" s="4" customFormat="1" ht="27.75" customHeight="1" x14ac:dyDescent="0.25">
      <c r="A100" s="177"/>
      <c r="B100" s="174"/>
      <c r="C100" s="174"/>
      <c r="D100" s="45" t="s">
        <v>42</v>
      </c>
      <c r="E100" s="46">
        <v>0</v>
      </c>
      <c r="F100" s="47">
        <v>0</v>
      </c>
      <c r="G100" s="48">
        <v>0</v>
      </c>
      <c r="M100" s="150"/>
      <c r="N100" s="151"/>
      <c r="O100" s="151"/>
      <c r="P100" s="151"/>
      <c r="Q100" s="151"/>
      <c r="R100" s="151"/>
      <c r="S100" s="151"/>
      <c r="T100" s="151"/>
      <c r="U100" s="151"/>
      <c r="V100" s="152"/>
      <c r="W100" s="4" t="s">
        <v>48</v>
      </c>
    </row>
    <row r="101" spans="1:23" s="4" customFormat="1" ht="33" customHeight="1" x14ac:dyDescent="0.25">
      <c r="A101" s="177"/>
      <c r="B101" s="174"/>
      <c r="C101" s="174"/>
      <c r="D101" s="45" t="s">
        <v>6</v>
      </c>
      <c r="E101" s="29">
        <v>10154.1</v>
      </c>
      <c r="F101" s="25">
        <v>0</v>
      </c>
      <c r="G101" s="26">
        <v>0</v>
      </c>
      <c r="M101" s="150"/>
      <c r="N101" s="151"/>
      <c r="O101" s="151"/>
      <c r="P101" s="151"/>
      <c r="Q101" s="151"/>
      <c r="R101" s="151"/>
      <c r="S101" s="151"/>
      <c r="T101" s="151"/>
      <c r="U101" s="151"/>
      <c r="V101" s="152"/>
    </row>
    <row r="102" spans="1:23" s="4" customFormat="1" ht="30" customHeight="1" x14ac:dyDescent="0.25">
      <c r="A102" s="177"/>
      <c r="B102" s="174"/>
      <c r="C102" s="174"/>
      <c r="D102" s="45" t="s">
        <v>5</v>
      </c>
      <c r="E102" s="29">
        <v>22031</v>
      </c>
      <c r="F102" s="25">
        <v>8960.6</v>
      </c>
      <c r="G102" s="26">
        <f t="shared" ref="G102:G105" si="5">F102/E102*100</f>
        <v>40.67268848440834</v>
      </c>
      <c r="M102" s="150"/>
      <c r="N102" s="151"/>
      <c r="O102" s="151"/>
      <c r="P102" s="151"/>
      <c r="Q102" s="151"/>
      <c r="R102" s="151"/>
      <c r="S102" s="151"/>
      <c r="T102" s="151"/>
      <c r="U102" s="151"/>
      <c r="V102" s="152"/>
    </row>
    <row r="103" spans="1:23" s="4" customFormat="1" ht="30" customHeight="1" x14ac:dyDescent="0.25">
      <c r="A103" s="177"/>
      <c r="B103" s="174"/>
      <c r="C103" s="174"/>
      <c r="D103" s="45" t="s">
        <v>44</v>
      </c>
      <c r="E103" s="29">
        <v>0</v>
      </c>
      <c r="F103" s="25">
        <v>0</v>
      </c>
      <c r="G103" s="26">
        <v>0</v>
      </c>
      <c r="M103" s="150"/>
      <c r="N103" s="151"/>
      <c r="O103" s="151"/>
      <c r="P103" s="151"/>
      <c r="Q103" s="151"/>
      <c r="R103" s="151"/>
      <c r="S103" s="151"/>
      <c r="T103" s="151"/>
      <c r="U103" s="151"/>
      <c r="V103" s="152"/>
    </row>
    <row r="104" spans="1:23" s="4" customFormat="1" ht="66.75" customHeight="1" thickBot="1" x14ac:dyDescent="0.3">
      <c r="A104" s="177"/>
      <c r="B104" s="174"/>
      <c r="C104" s="174"/>
      <c r="D104" s="27" t="s">
        <v>2</v>
      </c>
      <c r="E104" s="49">
        <v>0</v>
      </c>
      <c r="F104" s="50">
        <v>0</v>
      </c>
      <c r="G104" s="28">
        <v>0</v>
      </c>
      <c r="M104" s="153"/>
      <c r="N104" s="154"/>
      <c r="O104" s="154"/>
      <c r="P104" s="154"/>
      <c r="Q104" s="154"/>
      <c r="R104" s="154"/>
      <c r="S104" s="154"/>
      <c r="T104" s="154"/>
      <c r="U104" s="154"/>
      <c r="V104" s="155"/>
    </row>
    <row r="105" spans="1:23" s="4" customFormat="1" ht="27.75" customHeight="1" x14ac:dyDescent="0.25">
      <c r="A105" s="176">
        <v>21</v>
      </c>
      <c r="B105" s="173" t="s">
        <v>27</v>
      </c>
      <c r="C105" s="173" t="s">
        <v>19</v>
      </c>
      <c r="D105" s="43" t="s">
        <v>1</v>
      </c>
      <c r="E105" s="44">
        <f>E106+E107+E108+E109</f>
        <v>22680.3</v>
      </c>
      <c r="F105" s="24">
        <f>F106+F107+F108+F109</f>
        <v>3349.1</v>
      </c>
      <c r="G105" s="86">
        <f t="shared" si="5"/>
        <v>14.766559525226738</v>
      </c>
      <c r="M105" s="121" t="s">
        <v>71</v>
      </c>
      <c r="N105" s="148"/>
      <c r="O105" s="148"/>
      <c r="P105" s="148"/>
      <c r="Q105" s="148"/>
      <c r="R105" s="148"/>
      <c r="S105" s="148"/>
      <c r="T105" s="148"/>
      <c r="U105" s="148"/>
      <c r="V105" s="149"/>
    </row>
    <row r="106" spans="1:23" s="4" customFormat="1" ht="27.75" customHeight="1" x14ac:dyDescent="0.25">
      <c r="A106" s="177"/>
      <c r="B106" s="174"/>
      <c r="C106" s="174"/>
      <c r="D106" s="45" t="s">
        <v>42</v>
      </c>
      <c r="E106" s="46">
        <v>2453.4</v>
      </c>
      <c r="F106" s="47">
        <v>1150.8</v>
      </c>
      <c r="G106" s="115">
        <f>F106/E106*100</f>
        <v>46.906334067009048</v>
      </c>
      <c r="M106" s="150"/>
      <c r="N106" s="151"/>
      <c r="O106" s="151"/>
      <c r="P106" s="151"/>
      <c r="Q106" s="151"/>
      <c r="R106" s="151"/>
      <c r="S106" s="151"/>
      <c r="T106" s="151"/>
      <c r="U106" s="151"/>
      <c r="V106" s="152"/>
      <c r="W106" s="4" t="s">
        <v>48</v>
      </c>
    </row>
    <row r="107" spans="1:23" s="4" customFormat="1" ht="33" customHeight="1" x14ac:dyDescent="0.25">
      <c r="A107" s="177"/>
      <c r="B107" s="174"/>
      <c r="C107" s="174"/>
      <c r="D107" s="45" t="s">
        <v>6</v>
      </c>
      <c r="E107" s="29">
        <v>18041.599999999999</v>
      </c>
      <c r="F107" s="25">
        <v>1799.9</v>
      </c>
      <c r="G107" s="87">
        <f>F107/E107*100</f>
        <v>9.9763879035118848</v>
      </c>
      <c r="M107" s="150"/>
      <c r="N107" s="151"/>
      <c r="O107" s="151"/>
      <c r="P107" s="151"/>
      <c r="Q107" s="151"/>
      <c r="R107" s="151"/>
      <c r="S107" s="151"/>
      <c r="T107" s="151"/>
      <c r="U107" s="151"/>
      <c r="V107" s="152"/>
    </row>
    <row r="108" spans="1:23" s="4" customFormat="1" ht="30" customHeight="1" x14ac:dyDescent="0.25">
      <c r="A108" s="177"/>
      <c r="B108" s="174"/>
      <c r="C108" s="174"/>
      <c r="D108" s="45" t="s">
        <v>5</v>
      </c>
      <c r="E108" s="29">
        <v>1479.3</v>
      </c>
      <c r="F108" s="25">
        <v>70.5</v>
      </c>
      <c r="G108" s="87">
        <f>F108/E108*100</f>
        <v>4.7657675927803691</v>
      </c>
      <c r="M108" s="150"/>
      <c r="N108" s="151"/>
      <c r="O108" s="151"/>
      <c r="P108" s="151"/>
      <c r="Q108" s="151"/>
      <c r="R108" s="151"/>
      <c r="S108" s="151"/>
      <c r="T108" s="151"/>
      <c r="U108" s="151"/>
      <c r="V108" s="152"/>
    </row>
    <row r="109" spans="1:23" s="4" customFormat="1" ht="30" customHeight="1" thickBot="1" x14ac:dyDescent="0.3">
      <c r="A109" s="178"/>
      <c r="B109" s="175"/>
      <c r="C109" s="175"/>
      <c r="D109" s="95" t="s">
        <v>44</v>
      </c>
      <c r="E109" s="112">
        <v>706</v>
      </c>
      <c r="F109" s="113">
        <v>327.9</v>
      </c>
      <c r="G109" s="116">
        <f>F109/E109*100</f>
        <v>46.444759206798864</v>
      </c>
      <c r="M109" s="153"/>
      <c r="N109" s="154"/>
      <c r="O109" s="154"/>
      <c r="P109" s="154"/>
      <c r="Q109" s="154"/>
      <c r="R109" s="154"/>
      <c r="S109" s="154"/>
      <c r="T109" s="154"/>
      <c r="U109" s="154"/>
      <c r="V109" s="155"/>
    </row>
    <row r="110" spans="1:23" s="4" customFormat="1" ht="34.5" customHeight="1" x14ac:dyDescent="0.25">
      <c r="A110" s="259">
        <v>22</v>
      </c>
      <c r="B110" s="268" t="s">
        <v>54</v>
      </c>
      <c r="C110" s="174" t="s">
        <v>46</v>
      </c>
      <c r="D110" s="117" t="s">
        <v>1</v>
      </c>
      <c r="E110" s="118">
        <f>E111+E112+E113+E114+E115</f>
        <v>35721.1</v>
      </c>
      <c r="F110" s="119">
        <f>F111+F112+F113+F114+F115</f>
        <v>12503.300000000001</v>
      </c>
      <c r="G110" s="270">
        <f>F110/E110*100</f>
        <v>35.002561511263657</v>
      </c>
      <c r="M110" s="121" t="s">
        <v>56</v>
      </c>
      <c r="N110" s="262"/>
      <c r="O110" s="262"/>
      <c r="P110" s="262"/>
      <c r="Q110" s="262"/>
      <c r="R110" s="262"/>
      <c r="S110" s="262"/>
      <c r="T110" s="262"/>
      <c r="U110" s="262"/>
      <c r="V110" s="263"/>
    </row>
    <row r="111" spans="1:23" s="4" customFormat="1" ht="36" customHeight="1" x14ac:dyDescent="0.25">
      <c r="A111" s="260"/>
      <c r="B111" s="269"/>
      <c r="C111" s="261"/>
      <c r="D111" s="45" t="s">
        <v>42</v>
      </c>
      <c r="E111" s="29">
        <v>0</v>
      </c>
      <c r="F111" s="25">
        <v>0</v>
      </c>
      <c r="G111" s="26">
        <v>0</v>
      </c>
      <c r="M111" s="264"/>
      <c r="N111" s="265"/>
      <c r="O111" s="265"/>
      <c r="P111" s="265"/>
      <c r="Q111" s="265"/>
      <c r="R111" s="265"/>
      <c r="S111" s="265"/>
      <c r="T111" s="265"/>
      <c r="U111" s="265"/>
      <c r="V111" s="266"/>
    </row>
    <row r="112" spans="1:23" s="4" customFormat="1" ht="34.5" customHeight="1" x14ac:dyDescent="0.25">
      <c r="A112" s="260"/>
      <c r="B112" s="269"/>
      <c r="C112" s="261"/>
      <c r="D112" s="45" t="s">
        <v>6</v>
      </c>
      <c r="E112" s="29">
        <v>3588.8</v>
      </c>
      <c r="F112" s="25">
        <v>0</v>
      </c>
      <c r="G112" s="26">
        <v>0</v>
      </c>
      <c r="M112" s="264"/>
      <c r="N112" s="265"/>
      <c r="O112" s="265"/>
      <c r="P112" s="265"/>
      <c r="Q112" s="265"/>
      <c r="R112" s="265"/>
      <c r="S112" s="265"/>
      <c r="T112" s="265"/>
      <c r="U112" s="265"/>
      <c r="V112" s="266"/>
    </row>
    <row r="113" spans="1:22" s="4" customFormat="1" ht="34.5" customHeight="1" x14ac:dyDescent="0.25">
      <c r="A113" s="260"/>
      <c r="B113" s="269"/>
      <c r="C113" s="261"/>
      <c r="D113" s="45" t="s">
        <v>5</v>
      </c>
      <c r="E113" s="29">
        <v>28155.8</v>
      </c>
      <c r="F113" s="25">
        <v>11449.2</v>
      </c>
      <c r="G113" s="26">
        <f>F113/E113*100</f>
        <v>40.663735358256567</v>
      </c>
      <c r="M113" s="264"/>
      <c r="N113" s="265"/>
      <c r="O113" s="265"/>
      <c r="P113" s="265"/>
      <c r="Q113" s="265"/>
      <c r="R113" s="265"/>
      <c r="S113" s="265"/>
      <c r="T113" s="265"/>
      <c r="U113" s="265"/>
      <c r="V113" s="266"/>
    </row>
    <row r="114" spans="1:22" s="4" customFormat="1" ht="34.5" customHeight="1" x14ac:dyDescent="0.25">
      <c r="A114" s="260"/>
      <c r="B114" s="269"/>
      <c r="C114" s="261"/>
      <c r="D114" s="120" t="s">
        <v>44</v>
      </c>
      <c r="E114" s="30">
        <v>1538.8</v>
      </c>
      <c r="F114" s="98">
        <v>0</v>
      </c>
      <c r="G114" s="99">
        <v>0</v>
      </c>
      <c r="M114" s="264"/>
      <c r="N114" s="265"/>
      <c r="O114" s="265"/>
      <c r="P114" s="265"/>
      <c r="Q114" s="265"/>
      <c r="R114" s="265"/>
      <c r="S114" s="265"/>
      <c r="T114" s="265"/>
      <c r="U114" s="265"/>
      <c r="V114" s="266"/>
    </row>
    <row r="115" spans="1:22" s="4" customFormat="1" ht="34.5" customHeight="1" x14ac:dyDescent="0.25">
      <c r="A115" s="260"/>
      <c r="B115" s="269"/>
      <c r="C115" s="261"/>
      <c r="D115" s="27" t="s">
        <v>2</v>
      </c>
      <c r="E115" s="30">
        <v>2437.6999999999998</v>
      </c>
      <c r="F115" s="98">
        <v>1054.0999999999999</v>
      </c>
      <c r="G115" s="99">
        <f t="shared" ref="G115" si="6">F115/E115*100</f>
        <v>43.241580178036678</v>
      </c>
      <c r="M115" s="264"/>
      <c r="N115" s="267"/>
      <c r="O115" s="267"/>
      <c r="P115" s="267"/>
      <c r="Q115" s="267"/>
      <c r="R115" s="267"/>
      <c r="S115" s="267"/>
      <c r="T115" s="267"/>
      <c r="U115" s="267"/>
      <c r="V115" s="266"/>
    </row>
    <row r="116" spans="1:22" s="4" customFormat="1" ht="53.25" customHeight="1" x14ac:dyDescent="0.25">
      <c r="A116" s="255" t="s">
        <v>4</v>
      </c>
      <c r="B116" s="255"/>
      <c r="C116" s="255"/>
      <c r="D116" s="15" t="s">
        <v>3</v>
      </c>
      <c r="E116" s="16">
        <f>E117+E118+E119+E120+E121</f>
        <v>8598128.0999999978</v>
      </c>
      <c r="F116" s="16">
        <f>F117+F118+F119+F120+F121</f>
        <v>3263378.4999999995</v>
      </c>
      <c r="G116" s="17">
        <f t="shared" ref="G116:G121" si="7">F116/E116*100</f>
        <v>37.954522915284322</v>
      </c>
      <c r="H116" s="18"/>
      <c r="I116" s="18"/>
      <c r="J116" s="18"/>
      <c r="K116" s="18"/>
      <c r="L116" s="18"/>
      <c r="M116" s="256"/>
      <c r="N116" s="256"/>
      <c r="O116" s="256"/>
      <c r="P116" s="256"/>
      <c r="Q116" s="256"/>
      <c r="R116" s="256"/>
      <c r="S116" s="256"/>
      <c r="T116" s="256"/>
      <c r="U116" s="256"/>
      <c r="V116" s="256"/>
    </row>
    <row r="117" spans="1:22" ht="47.25" customHeight="1" x14ac:dyDescent="0.25">
      <c r="A117" s="255"/>
      <c r="B117" s="255"/>
      <c r="C117" s="255"/>
      <c r="D117" s="15" t="s">
        <v>42</v>
      </c>
      <c r="E117" s="16">
        <f>E7+E12+E17+E22+E27+E31+E36+E41+E46+E52+E57+E62+E67+E72+E76+E81+E86+E91+E95+E106+E111</f>
        <v>131893.1</v>
      </c>
      <c r="F117" s="16">
        <f>F7+F12+F17+F22+F27+F31+F36+F41+F46+F52+F57+F62+F67+F72+F76+F81+F86+F91+F95+F106+F111</f>
        <v>70249</v>
      </c>
      <c r="G117" s="17">
        <f t="shared" si="7"/>
        <v>53.262073603547108</v>
      </c>
      <c r="H117" s="18"/>
      <c r="I117" s="18"/>
      <c r="J117" s="18"/>
      <c r="K117" s="18"/>
      <c r="L117" s="18"/>
      <c r="M117" s="256"/>
      <c r="N117" s="256"/>
      <c r="O117" s="256"/>
      <c r="P117" s="256"/>
      <c r="Q117" s="256"/>
      <c r="R117" s="256"/>
      <c r="S117" s="256"/>
      <c r="T117" s="256"/>
      <c r="U117" s="256"/>
      <c r="V117" s="256"/>
    </row>
    <row r="118" spans="1:22" ht="61.5" customHeight="1" x14ac:dyDescent="0.25">
      <c r="A118" s="255"/>
      <c r="B118" s="255"/>
      <c r="C118" s="255"/>
      <c r="D118" s="15" t="s">
        <v>6</v>
      </c>
      <c r="E118" s="16">
        <f>E8+E13+E18+E23+E28+E32+E37+E42+E47+E53+E58+E63+E68+E73+E77+E82+E87+E92+E96+E107+E112+E101</f>
        <v>5966198.5999999996</v>
      </c>
      <c r="F118" s="16">
        <f>F8+F13+F18+F23+F28+F32+F37+F42+F47+F53+F58+F63+F68+F73+F77+F82+F87+F92+F96+F107+F112+F101</f>
        <v>2192885.4999999995</v>
      </c>
      <c r="G118" s="17">
        <f t="shared" si="7"/>
        <v>36.75515427863899</v>
      </c>
      <c r="H118" s="18"/>
      <c r="I118" s="18"/>
      <c r="J118" s="18"/>
      <c r="K118" s="18"/>
      <c r="L118" s="18"/>
      <c r="M118" s="256"/>
      <c r="N118" s="256"/>
      <c r="O118" s="256"/>
      <c r="P118" s="256"/>
      <c r="Q118" s="256"/>
      <c r="R118" s="256"/>
      <c r="S118" s="256"/>
      <c r="T118" s="256"/>
      <c r="U118" s="256"/>
      <c r="V118" s="256"/>
    </row>
    <row r="119" spans="1:22" ht="56.25" x14ac:dyDescent="0.25">
      <c r="A119" s="255"/>
      <c r="B119" s="255"/>
      <c r="C119" s="255"/>
      <c r="D119" s="15" t="s">
        <v>5</v>
      </c>
      <c r="E119" s="16">
        <f>E9+E14+E19+E24+E29+E33+E38+E43+E48+E54+E59+E64+E69+E74+E78+E83+E88+E93+E97+E108+E113+E102</f>
        <v>2458002.4999999995</v>
      </c>
      <c r="F119" s="16">
        <f>F9+F14+F19+F24+F29+F33+F38+F43+F48+F54+F59+F64+F69+F74+F78+F83+F88+F93+F97+F108+F113+F102</f>
        <v>993249</v>
      </c>
      <c r="G119" s="17">
        <f t="shared" si="7"/>
        <v>40.408787216449142</v>
      </c>
      <c r="H119" s="18"/>
      <c r="I119" s="18"/>
      <c r="J119" s="18"/>
      <c r="K119" s="18"/>
      <c r="L119" s="18"/>
      <c r="M119" s="256"/>
      <c r="N119" s="256"/>
      <c r="O119" s="256"/>
      <c r="P119" s="256"/>
      <c r="Q119" s="256"/>
      <c r="R119" s="256"/>
      <c r="S119" s="256"/>
      <c r="T119" s="256"/>
      <c r="U119" s="256"/>
      <c r="V119" s="256"/>
    </row>
    <row r="120" spans="1:22" ht="42.75" customHeight="1" x14ac:dyDescent="0.25">
      <c r="A120" s="255"/>
      <c r="B120" s="255"/>
      <c r="C120" s="255"/>
      <c r="D120" s="15" t="s">
        <v>44</v>
      </c>
      <c r="E120" s="16">
        <f>E10+E15+E20+E34+E39+E44+E49+E55+E60+E65+E70+E84+E98+E109+E114+E89+E103</f>
        <v>39596.200000000004</v>
      </c>
      <c r="F120" s="16">
        <f>F10+F15+F20+F34+F39+F44+F49+F55+F60+F65+F70+F84+F98+F109+F114+F89+F103</f>
        <v>5940.9000000000005</v>
      </c>
      <c r="G120" s="17">
        <f t="shared" si="7"/>
        <v>15.003712477459958</v>
      </c>
      <c r="H120" s="18"/>
      <c r="I120" s="18"/>
      <c r="J120" s="18"/>
      <c r="K120" s="18"/>
      <c r="L120" s="18"/>
      <c r="M120" s="256"/>
      <c r="N120" s="256"/>
      <c r="O120" s="256"/>
      <c r="P120" s="256"/>
      <c r="Q120" s="256"/>
      <c r="R120" s="256"/>
      <c r="S120" s="256"/>
      <c r="T120" s="256"/>
      <c r="U120" s="256"/>
      <c r="V120" s="256"/>
    </row>
    <row r="121" spans="1:22" ht="60.75" customHeight="1" x14ac:dyDescent="0.25">
      <c r="A121" s="255"/>
      <c r="B121" s="255"/>
      <c r="C121" s="255"/>
      <c r="D121" s="15" t="s">
        <v>2</v>
      </c>
      <c r="E121" s="16">
        <f>E25+E79+E115+E104</f>
        <v>2437.6999999999998</v>
      </c>
      <c r="F121" s="16">
        <f>F25+F79+F115+F104</f>
        <v>1054.0999999999999</v>
      </c>
      <c r="G121" s="17">
        <f t="shared" si="7"/>
        <v>43.241580178036678</v>
      </c>
      <c r="H121" s="18"/>
      <c r="I121" s="18"/>
      <c r="J121" s="18"/>
      <c r="K121" s="18"/>
      <c r="L121" s="18"/>
      <c r="M121" s="256"/>
      <c r="N121" s="256"/>
      <c r="O121" s="256"/>
      <c r="P121" s="256"/>
      <c r="Q121" s="256"/>
      <c r="R121" s="256"/>
      <c r="S121" s="256"/>
      <c r="T121" s="256"/>
      <c r="U121" s="256"/>
      <c r="V121" s="256"/>
    </row>
    <row r="123" spans="1:22" ht="51" customHeight="1" x14ac:dyDescent="0.35">
      <c r="E123" s="22"/>
      <c r="F123" s="22"/>
    </row>
    <row r="124" spans="1:22" ht="28.5" customHeight="1" x14ac:dyDescent="0.35">
      <c r="D124" s="21"/>
      <c r="E124" s="22"/>
      <c r="F124" s="22"/>
      <c r="G124" s="23"/>
    </row>
    <row r="125" spans="1:22" ht="32.25" customHeight="1" x14ac:dyDescent="0.35">
      <c r="E125" s="22"/>
      <c r="F125" s="22"/>
      <c r="G125" s="23"/>
    </row>
    <row r="126" spans="1:22" ht="23.25" x14ac:dyDescent="0.35">
      <c r="E126" s="22"/>
      <c r="F126" s="22"/>
      <c r="G126" s="23"/>
    </row>
    <row r="127" spans="1:22" ht="23.25" x14ac:dyDescent="0.35">
      <c r="E127" s="22"/>
      <c r="F127" s="22"/>
      <c r="G127" s="23"/>
    </row>
    <row r="128" spans="1:22" ht="23.25" x14ac:dyDescent="0.35">
      <c r="E128" s="22"/>
      <c r="F128" s="22"/>
      <c r="G128" s="23"/>
    </row>
    <row r="129" spans="5:7" ht="23.25" x14ac:dyDescent="0.35">
      <c r="E129" s="22"/>
      <c r="F129" s="22"/>
      <c r="G129" s="23"/>
    </row>
    <row r="130" spans="5:7" ht="23.25" x14ac:dyDescent="0.35">
      <c r="E130" s="22"/>
      <c r="F130" s="22"/>
      <c r="G130" s="23"/>
    </row>
    <row r="131" spans="5:7" ht="23.25" x14ac:dyDescent="0.35">
      <c r="E131" s="23"/>
      <c r="F131" s="23"/>
      <c r="G131" s="23"/>
    </row>
    <row r="132" spans="5:7" ht="23.25" x14ac:dyDescent="0.35">
      <c r="E132" s="22"/>
      <c r="F132" s="22"/>
      <c r="G132" s="23"/>
    </row>
    <row r="133" spans="5:7" ht="23.25" x14ac:dyDescent="0.35">
      <c r="E133" s="23"/>
      <c r="F133" s="23"/>
      <c r="G133" s="23"/>
    </row>
    <row r="134" spans="5:7" ht="21" customHeight="1" x14ac:dyDescent="0.25">
      <c r="E134" s="21"/>
      <c r="F134" s="21"/>
    </row>
    <row r="135" spans="5:7" ht="22.5" customHeight="1" x14ac:dyDescent="0.25"/>
    <row r="136" spans="5:7" ht="18.75" customHeight="1" x14ac:dyDescent="0.25"/>
    <row r="137" spans="5:7" ht="30" customHeight="1" x14ac:dyDescent="0.25"/>
  </sheetData>
  <autoFilter ref="A5:G121"/>
  <mergeCells count="104">
    <mergeCell ref="A116:B121"/>
    <mergeCell ref="C116:C121"/>
    <mergeCell ref="M116:V121"/>
    <mergeCell ref="W80:W83"/>
    <mergeCell ref="A110:A115"/>
    <mergeCell ref="C110:C115"/>
    <mergeCell ref="M110:V115"/>
    <mergeCell ref="B110:B115"/>
    <mergeCell ref="M105:V109"/>
    <mergeCell ref="M90:V93"/>
    <mergeCell ref="M94:V98"/>
    <mergeCell ref="M80:V84"/>
    <mergeCell ref="M85:V89"/>
    <mergeCell ref="A99:A104"/>
    <mergeCell ref="B99:B104"/>
    <mergeCell ref="B105:B109"/>
    <mergeCell ref="A94:A98"/>
    <mergeCell ref="B94:B98"/>
    <mergeCell ref="C99:C104"/>
    <mergeCell ref="A2:V2"/>
    <mergeCell ref="C94:C98"/>
    <mergeCell ref="C105:C109"/>
    <mergeCell ref="C26:C29"/>
    <mergeCell ref="C6:C10"/>
    <mergeCell ref="C45:C50"/>
    <mergeCell ref="C51:C55"/>
    <mergeCell ref="C56:C60"/>
    <mergeCell ref="C61:C65"/>
    <mergeCell ref="C66:C70"/>
    <mergeCell ref="C16:C20"/>
    <mergeCell ref="C21:C25"/>
    <mergeCell ref="C30:C34"/>
    <mergeCell ref="C40:C44"/>
    <mergeCell ref="F3:G3"/>
    <mergeCell ref="M99:V104"/>
    <mergeCell ref="D3:D4"/>
    <mergeCell ref="B3:B4"/>
    <mergeCell ref="E3:E4"/>
    <mergeCell ref="B30:B34"/>
    <mergeCell ref="C35:C39"/>
    <mergeCell ref="C3:C4"/>
    <mergeCell ref="C11:C15"/>
    <mergeCell ref="A105:A109"/>
    <mergeCell ref="B75:B79"/>
    <mergeCell ref="A80:A84"/>
    <mergeCell ref="B80:B84"/>
    <mergeCell ref="A90:A93"/>
    <mergeCell ref="B90:B93"/>
    <mergeCell ref="C71:C74"/>
    <mergeCell ref="C75:C79"/>
    <mergeCell ref="C80:C84"/>
    <mergeCell ref="C90:C93"/>
    <mergeCell ref="C85:C89"/>
    <mergeCell ref="A71:A74"/>
    <mergeCell ref="B71:B74"/>
    <mergeCell ref="A75:A79"/>
    <mergeCell ref="A85:A89"/>
    <mergeCell ref="B85:B89"/>
    <mergeCell ref="B21:B25"/>
    <mergeCell ref="A40:A44"/>
    <mergeCell ref="B40:B44"/>
    <mergeCell ref="A35:A39"/>
    <mergeCell ref="B35:B39"/>
    <mergeCell ref="A11:A15"/>
    <mergeCell ref="B11:B15"/>
    <mergeCell ref="A6:A10"/>
    <mergeCell ref="B6:B10"/>
    <mergeCell ref="A16:A20"/>
    <mergeCell ref="B16:B20"/>
    <mergeCell ref="B56:B60"/>
    <mergeCell ref="A56:A60"/>
    <mergeCell ref="A61:A65"/>
    <mergeCell ref="B61:B65"/>
    <mergeCell ref="A66:A70"/>
    <mergeCell ref="B66:B70"/>
    <mergeCell ref="M3:V4"/>
    <mergeCell ref="M6:V10"/>
    <mergeCell ref="M11:V15"/>
    <mergeCell ref="M16:V20"/>
    <mergeCell ref="M21:V25"/>
    <mergeCell ref="M26:V29"/>
    <mergeCell ref="M30:V34"/>
    <mergeCell ref="M35:V39"/>
    <mergeCell ref="M40:V44"/>
    <mergeCell ref="A45:A50"/>
    <mergeCell ref="B45:B50"/>
    <mergeCell ref="A51:A55"/>
    <mergeCell ref="A26:A29"/>
    <mergeCell ref="B26:B29"/>
    <mergeCell ref="A30:A34"/>
    <mergeCell ref="B51:B55"/>
    <mergeCell ref="A3:A4"/>
    <mergeCell ref="A21:A25"/>
    <mergeCell ref="M71:V74"/>
    <mergeCell ref="M75:V79"/>
    <mergeCell ref="M61:V65"/>
    <mergeCell ref="M66:V70"/>
    <mergeCell ref="M51:V55"/>
    <mergeCell ref="M56:V60"/>
    <mergeCell ref="D49:D50"/>
    <mergeCell ref="E49:E50"/>
    <mergeCell ref="F49:F50"/>
    <mergeCell ref="G49:G50"/>
    <mergeCell ref="M45:V50"/>
  </mergeCells>
  <phoneticPr fontId="0" type="noConversion"/>
  <printOptions horizontalCentered="1"/>
  <pageMargins left="0.19685039370078741" right="0.19685039370078741" top="0.19685039370078741" bottom="0.19685039370078741" header="0.19685039370078741" footer="0.11811023622047245"/>
  <pageSetup paperSize="9" scale="10" orientation="landscape" r:id="rId1"/>
  <rowBreaks count="4" manualBreakCount="4">
    <brk id="25" max="21" man="1"/>
    <brk id="60" max="21" man="1"/>
    <brk id="93" max="21" man="1"/>
    <brk id="98" max="21" man="1"/>
  </rowBreaks>
  <colBreaks count="1" manualBreakCount="1">
    <brk id="12" max="12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MultiDVD Team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Нечаева</dc:creator>
  <cp:lastModifiedBy>Залевская ИринаАлександровна</cp:lastModifiedBy>
  <cp:lastPrinted>2025-07-18T05:33:01Z</cp:lastPrinted>
  <dcterms:created xsi:type="dcterms:W3CDTF">2014-04-24T11:18:08Z</dcterms:created>
  <dcterms:modified xsi:type="dcterms:W3CDTF">2025-07-21T11:53:14Z</dcterms:modified>
</cp:coreProperties>
</file>