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Лист1" sheetId="1" r:id="rId1"/>
  </sheets>
  <definedNames>
    <definedName name="_xlnm._FilterDatabase" localSheetId="0" hidden="1">Лист1!$A$5:$G$121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7" i="1" l="1"/>
  <c r="E6" i="1"/>
  <c r="G104" i="1" l="1"/>
  <c r="E120" i="1" l="1"/>
  <c r="E45" i="1"/>
  <c r="F6" i="1" l="1"/>
  <c r="F110" i="1" l="1"/>
  <c r="E110" i="1"/>
  <c r="F35" i="1"/>
  <c r="F26" i="1" l="1"/>
  <c r="E105" i="1"/>
  <c r="F16" i="1" l="1"/>
  <c r="E16" i="1"/>
  <c r="F94" i="1" l="1"/>
  <c r="F66" i="1"/>
  <c r="F105" i="1" l="1"/>
  <c r="F99" i="1"/>
  <c r="E99" i="1"/>
  <c r="E94" i="1"/>
  <c r="F85" i="1"/>
  <c r="E85" i="1"/>
  <c r="F90" i="1"/>
  <c r="E90" i="1"/>
  <c r="F80" i="1"/>
  <c r="E80" i="1"/>
  <c r="F75" i="1"/>
  <c r="E75" i="1"/>
  <c r="F71" i="1"/>
  <c r="E71" i="1"/>
  <c r="E66" i="1"/>
  <c r="F61" i="1"/>
  <c r="E61" i="1"/>
  <c r="F56" i="1"/>
  <c r="E56" i="1"/>
  <c r="F51" i="1"/>
  <c r="E51" i="1"/>
  <c r="F45" i="1"/>
  <c r="F40" i="1"/>
  <c r="E40" i="1"/>
  <c r="F30" i="1"/>
  <c r="E30" i="1"/>
  <c r="E35" i="1"/>
  <c r="G35" i="1" s="1"/>
  <c r="E26" i="1"/>
  <c r="F21" i="1"/>
  <c r="E21" i="1"/>
  <c r="F11" i="1" l="1"/>
  <c r="E11" i="1"/>
  <c r="F121" i="1" l="1"/>
  <c r="E121" i="1"/>
  <c r="F120" i="1"/>
  <c r="F119" i="1"/>
  <c r="E119" i="1"/>
  <c r="F118" i="1"/>
  <c r="E118" i="1"/>
  <c r="F117" i="1"/>
  <c r="G120" i="1" l="1"/>
  <c r="G121" i="1"/>
  <c r="F116" i="1"/>
  <c r="G117" i="1"/>
  <c r="E116" i="1"/>
  <c r="G119" i="1"/>
  <c r="G118" i="1"/>
  <c r="G44" i="1"/>
  <c r="G42" i="1"/>
  <c r="G116" i="1" l="1"/>
  <c r="G19" i="1"/>
  <c r="G17" i="1"/>
  <c r="G56" i="1" l="1"/>
  <c r="G40" i="1"/>
  <c r="G43" i="1"/>
  <c r="G41" i="1"/>
  <c r="G86" i="1" l="1"/>
  <c r="G110" i="1" l="1"/>
  <c r="G11" i="1" l="1"/>
  <c r="G58" i="1" l="1"/>
  <c r="G9" i="1" l="1"/>
  <c r="G48" i="1" l="1"/>
  <c r="G47" i="1"/>
  <c r="G108" i="1"/>
  <c r="G28" i="1" l="1"/>
  <c r="G29" i="1"/>
  <c r="G14" i="1" l="1"/>
  <c r="G13" i="1"/>
  <c r="G71" i="1" l="1"/>
  <c r="G115" i="1" l="1"/>
  <c r="G113" i="1"/>
  <c r="G107" i="1"/>
  <c r="G106" i="1"/>
  <c r="G105" i="1"/>
  <c r="G102" i="1"/>
  <c r="G99" i="1"/>
  <c r="G97" i="1"/>
  <c r="G96" i="1"/>
  <c r="G94" i="1"/>
  <c r="G93" i="1"/>
  <c r="G90" i="1"/>
  <c r="G88" i="1"/>
  <c r="G87" i="1"/>
  <c r="G85" i="1"/>
  <c r="G84" i="1"/>
  <c r="G83" i="1"/>
  <c r="G82" i="1"/>
  <c r="G80" i="1"/>
  <c r="G78" i="1"/>
  <c r="G75" i="1"/>
  <c r="G74" i="1"/>
  <c r="G69" i="1"/>
  <c r="G68" i="1"/>
  <c r="G66" i="1"/>
  <c r="G64" i="1"/>
  <c r="G61" i="1"/>
  <c r="G60" i="1"/>
  <c r="G59" i="1"/>
  <c r="G57" i="1"/>
  <c r="G54" i="1"/>
  <c r="G51" i="1"/>
  <c r="G45" i="1"/>
  <c r="G38" i="1"/>
  <c r="G37" i="1"/>
  <c r="G32" i="1"/>
  <c r="G30" i="1"/>
  <c r="G26" i="1"/>
  <c r="G24" i="1"/>
  <c r="G23" i="1"/>
  <c r="G21" i="1"/>
  <c r="G20" i="1"/>
  <c r="G18" i="1"/>
  <c r="G16" i="1"/>
  <c r="G8" i="1"/>
  <c r="G7" i="1"/>
  <c r="G6" i="1"/>
</calcChain>
</file>

<file path=xl/sharedStrings.xml><?xml version="1.0" encoding="utf-8"?>
<sst xmlns="http://schemas.openxmlformats.org/spreadsheetml/2006/main" count="193" uniqueCount="80">
  <si>
    <t xml:space="preserve">№                           </t>
  </si>
  <si>
    <t xml:space="preserve">Муниципальная программа
Березовского района
</t>
  </si>
  <si>
    <t>Ответственный исполнитель муниципальной программы</t>
  </si>
  <si>
    <t>Источники финансирования</t>
  </si>
  <si>
    <t>тыс. руб.</t>
  </si>
  <si>
    <t>%</t>
  </si>
  <si>
    <t xml:space="preserve">«Развитие образования в Березовском районе» 
</t>
  </si>
  <si>
    <t>Комитет образования</t>
  </si>
  <si>
    <t>Всего по программе</t>
  </si>
  <si>
    <t>Федеральный бюджет</t>
  </si>
  <si>
    <t>Бюджет автономного округа</t>
  </si>
  <si>
    <t>Бюджет Березовского района</t>
  </si>
  <si>
    <t>Бюджет поселений</t>
  </si>
  <si>
    <t xml:space="preserve">«Социальная поддержка жителей Березовского района» 
</t>
  </si>
  <si>
    <t>Комитет спорта и социальной политики</t>
  </si>
  <si>
    <t>Комитет культуры</t>
  </si>
  <si>
    <t xml:space="preserve">«Развитие физической культуры и спорта в Березовском районе» 
</t>
  </si>
  <si>
    <t>Внебюджетные источники</t>
  </si>
  <si>
    <t xml:space="preserve">«Поддержка занятости населения в Березовском районе» 
</t>
  </si>
  <si>
    <t xml:space="preserve">«Развитие агропромышленного комплекса Березовского района» 
</t>
  </si>
  <si>
    <t>Отдел по вопросам малочисленных народов Севера, природопользованию, сельскому хозяйству и экологии</t>
  </si>
  <si>
    <t>Бюджет  поселений</t>
  </si>
  <si>
    <t xml:space="preserve">«Устойчивое развитие коренных малочисленных народов Севера в Березовском районе» 
</t>
  </si>
  <si>
    <t xml:space="preserve">«Развитие жилищной сферы в Березовском районе» 
</t>
  </si>
  <si>
    <t>Отдел жилищных программ</t>
  </si>
  <si>
    <t xml:space="preserve">«Жилищно-коммунальный комплекс в Березовском районе» 
</t>
  </si>
  <si>
    <t>Управление по жилищно-коммунальному хозяйству</t>
  </si>
  <si>
    <t xml:space="preserve">«Реализация государственной национальной политики и профилактика экстремизма в Березовском районе» 
</t>
  </si>
  <si>
    <t>Отдел по организации деятельности комиссий</t>
  </si>
  <si>
    <t xml:space="preserve">«Профилактика правонарушений и обеспечение отдельных прав граждан в Березовском районе» 
</t>
  </si>
  <si>
    <t>Муниципальное казенное учреждение «Управление гражданской защиты населения Березовского района»</t>
  </si>
  <si>
    <t xml:space="preserve">«Экологическая безопасность в Березовском районе» 
</t>
  </si>
  <si>
    <t xml:space="preserve">«Развитие экономического потенциала Березовского района» 
</t>
  </si>
  <si>
    <t>Комитет по экономической политике</t>
  </si>
  <si>
    <t xml:space="preserve">«Цифровое развитие Березовского района» 
</t>
  </si>
  <si>
    <t>Отдел информатизации, защиты информации и связи</t>
  </si>
  <si>
    <t xml:space="preserve">«Современная транспортая система Березовского района» 
</t>
  </si>
  <si>
    <t>Отдел транспорта</t>
  </si>
  <si>
    <t>«Создание условий для эффективного управления муниципальными финансами в Березовском районе»</t>
  </si>
  <si>
    <t>Комитет по финансам</t>
  </si>
  <si>
    <t>Комитет по земельным ресурсам и управлению муниципальным имуществом</t>
  </si>
  <si>
    <t xml:space="preserve">«Совершенствование муниципального управления в Березовском районе» 
</t>
  </si>
  <si>
    <t>Отдел по бухгалтерскому учету и отчетности</t>
  </si>
  <si>
    <t>Отдел молодежной политики</t>
  </si>
  <si>
    <t xml:space="preserve">«Формирование современной городской среды в Березовском районе» 
</t>
  </si>
  <si>
    <t>«Развитие гражданского общества в Березовском районе»</t>
  </si>
  <si>
    <t>Информационно-аналитический отдел</t>
  </si>
  <si>
    <t>Итого по программам</t>
  </si>
  <si>
    <t>Всего по программам</t>
  </si>
  <si>
    <t>Объем финансирования на 2026 год                   (Уточненный план)            тыс. рублей</t>
  </si>
  <si>
    <r>
      <t xml:space="preserve">Временно трудоустроено - 378 человек, в том числе: организация общественных работ - 76 чел.;  граждан из числа КМНС - 18 чел.; безработных граждан, испытывающих трудности в поиске работы - 7 чел.; граждан предпенсионного и пенсионного возраста - 2 чел; лиц, осужденных к наказаниям в виде исправительных работ, не имеющих основного места работы - 7 чел., несовершеннолетних граждан в возрасте от 14 до 18 лет в свободное от учебы время - 268 чел.                                                                                                                    Организовано и проведено 5 семинаров. Организованы конкурсы рисунков «Безопасный труд глазами детей – 2026» и "Оказание первой помощи пострадавшим на производстве". Организовано 2 выставки: "Безопасный труд право каждого человека", </t>
    </r>
    <r>
      <rPr>
        <sz val="12"/>
        <rFont val="Times New Roman"/>
        <family val="1"/>
        <charset val="204"/>
      </rPr>
      <t>«Психологический комфорт на рабочем месте».</t>
    </r>
    <r>
      <rPr>
        <sz val="12"/>
        <color rgb="FFFF0000"/>
        <rFont val="Times New Roman"/>
        <family val="1"/>
        <charset val="204"/>
      </rPr>
      <t xml:space="preserve"> </t>
    </r>
    <r>
      <rPr>
        <sz val="12"/>
        <color theme="1"/>
        <rFont val="Times New Roman"/>
        <family val="1"/>
        <charset val="204"/>
      </rPr>
      <t xml:space="preserve">Подготовлено 7 методических пособий и памяток по охране труда.
</t>
    </r>
  </si>
  <si>
    <t xml:space="preserve">Произведены выплаты заработной платы и начисления по оплате труда советникам директора по воспитанию, сотрудникам МАУ "Образовательный центр", МКУ "Централизованная бухгалтерия", выплаты на ежемесячное денежное вознаграждение за классное руководство педагогическим работникам, ежемесячное денежное вознаграждение советникам директоров.                                                                                             Финансовые средства направлены на организацию и проведения конкурса «Ученик года – 2026», организацию  питания воспитанников дошкольных образовательных организаций и общеобразовательных организаций, в том числе пришкольных интернатов.                                                                                Проведен конкурс профессионального мастерства в сфере образования «Педагог года Березовского района». Организованы выезды и участие в творческих конкурсах обучающихся и их сопровождение. Организованы и проведены работы в рамках социального сертификата на дополнительное образование детей.
</t>
  </si>
  <si>
    <t>Исполнение на 30.06.2026</t>
  </si>
  <si>
    <t>Расходы по дезинсекции и дератизации запланированы на период с мая по октябрь. Приобретены: компьютер, МФУ, кресло (2 шт.). Произведена оплата за содержание площадок временного накопления отходов в п. Светлый, п. Приполярный, д. Хулимсунт, с. Няксимволь, п. Ванзетур, п. Сосьва и за содержание контейнерных площадок в п. Светлый.</t>
  </si>
  <si>
    <t>Ведутся работы по благоустройству детской площадкт в пгт. Игрим, ул. Промышленная, 30А. Освоение средств запланировано в 3,4 кварталах.                                                                                              Разработана документация по планировке и межеванию территорий в границах п. Светлый.</t>
  </si>
  <si>
    <r>
      <t xml:space="preserve">«Управление муниципальным имуществом в Березовском районе» </t>
    </r>
    <r>
      <rPr>
        <sz val="14"/>
        <color indexed="8"/>
        <rFont val="Times New Roman"/>
        <family val="1"/>
        <charset val="204"/>
      </rPr>
      <t xml:space="preserve">
</t>
    </r>
  </si>
  <si>
    <t xml:space="preserve">Размещены в СМИ и мессенджерах тематические памятки и буклеты по пожарной безопасности и безопасности на воде. Регулярное проведение рейдовых мероприятий.                                                                                                                   Проведен 1 курс по гражданской обороне среди работающего населения. Регулярное размещение в СМИ и мобильных мессенджерах тематических памяток и буклетов по предотвращению и недопущению распространения инфекционных заболеваний на территории Березовского района.                                                                                                                                                                                                                                                                                                                                                      Реализуются мероприятия, направленные на обеспечение деятельности МКУ "Управление гражданской защиты населения Березовского района" (оплата труда, социальные гарантии сотрудников, приобретение расходных материалов, техническое обслуживание системы видеонаблюдения "Безопасный город", техническое обслуживание систем оповещения). </t>
  </si>
  <si>
    <t>Результаты реализации программы за январь-июнь 2026 года</t>
  </si>
  <si>
    <r>
      <t>«Безопасность жизнедеятельности на территории Березовского района»</t>
    </r>
    <r>
      <rPr>
        <sz val="14"/>
        <rFont val="Times New Roman"/>
        <family val="1"/>
        <charset val="204"/>
      </rPr>
      <t xml:space="preserve">
</t>
    </r>
  </si>
  <si>
    <t>Освоение финансовых средств запланировано в 3 квартале на проведение конкурса фотографий и рисунков, направленного на содействие этнокультурному многообразию народов России "Березовский район - Жемчужина Югры"</t>
  </si>
  <si>
    <t xml:space="preserve">Проведена межмуниципальная выставка-ярмарка "Ярмарка Березовского уезда", состоялось награждение победителей муниципального конкурса детских творческих работ "Семейный бизнес молодой семьи".                                                                                                                                                                                                                                                                     </t>
  </si>
  <si>
    <t xml:space="preserve">Заключен договор на поставку защищенных носителей закрытых ключей электронной подписи для электронного документооборота "Рутокен".  Находятся на исполнении муниципальные контракты: на оказание услуг по адаптации и сопровождению экземпляров систем "Консультант плюс";  на услуги по обновлению и обслуживанию программ "1С".                                                                                                                             Заключены и исполнены договоры на оказание услуг по предоставлению неисключительных прав использования электронной Базы данных; на оказание услуг по поддержке вебсайта в сети интернет, на оказание услуг по сопровождению и технической поддержке программного модуля "ГеоКомплекс", на право использования программного обеспечения для ЭВМ "ТехноКад-Муниципалитет", на оказание услуг по продлению неисключительного права использования программного обеспечения антивирус Касперский, на право использования ПО Astra Linux, на право использования ПО "ГРАНД-Смета",  по предоставлению неисключительных (пользовательских) прав использования ПО UserGate, на поставку шкафов телекоммуникационных и расходных материалов, на поставку картриджей, оргтехники, системных блоков, коммутаторов, компьютеров, сервера, МФУ.                                                                                                  Заключены договоры: на право использования ПО "Контур.Экстерн", на оказание услуг по модернизации системы информационной безопасности, передаче неисключительных прав (лицензий) на ПО, и сертификатов активации сервиса технической поддержки средств защиты информации,на техническое обслуживание ПК "БАРС-Имущество", на поставку компьютеров, на услуги по защите информации, на право использования ПО "152DOC.                                                                                                                                                                     Заключены  и находятся на исполнении договоры: на услуги стационарной связи; на услуги междугородной связи; по предоставлению доступа к сети интернет; на услуги сотовой связи; на предоставление услуг специальной связи; на услуги спутниковой связи, на услуги телекоммуникациооных проводных и информационно-коммуникационной сети Интернет.                                                                                                                                                                                                                                                                                                                                                     </t>
  </si>
  <si>
    <t>Произведена оплата за выполнение услуг, связанных с осуществлением регулярных перевозок пассажиров и багажа автомобильным транспортом по муниципальным маршрутам регулярных перевозок по регулируемым тарифам в границах Березовского района.                                                                                                                                       Заключено соглашение на предоставление субсидии из бюджета Березовского района в целях возмещения недополученных доходов от пассажирских перевозок воздушным транспортом между поселениями в границах Березовского района на 2026 год.                                                                                                                                 Заключен муниципальный контракт на поставку вагон-модуля для организации зала ожидания вертолетной площадки с. Саранпауль.</t>
  </si>
  <si>
    <t>Обеспечение деятельности Комитета по финансам.                                                                             Предоставлены дотации из бюджета Березовского района на выравнивание бюджетной обеспеченности городских, сельских поселений.                                              
Финансовые средства направлены в бюджеты городских и сельских поселения Березовского района на частичное обеспечение расходов, связанных с увеличением фонда оплаты труда на 4% с 1 октября 2026 года по категориям работников муниципальных учреждений, не подпадающим под действие указов Президента Российской Федерации от 2012 года (далее – Указы), а также с обеспечением достигнутого уровня соотношений оплаты труда отдельных категорий работников, подпадающих под действие Указов, доведением заработной платы низкооплачиваемых категорий работников муниципальных учреждений до минимального размера оплаты труда.                                                                                                                                                    Финансовые средства направлены в городские и сельские поселения Березовского района для осуществления первичного военного учета на территориях, где отсутствуют военные комиссариаты.                                                                                                                               Выделены средства из резервного фонда администрации сп. Саранпауль на оплату реестровой задолженности по заработной плате десяти сотрудникам Саранпаульского МУП ЖКК.                                                                                                                         Производилось обслуживание муниципального долга по бюджетным кредитам, полученным на осуществление северного завоза.</t>
  </si>
  <si>
    <t xml:space="preserve">Заключены договора на: поставку газа в жилые помещения; энергоснабжения для муниципальных нужд; содержание и текущий ремонт общего имущества многоквартирных домов; теплоснабжение с юридическим лицом; отпуск тепловой энергии в горячей воде; выполнение работ по проектированию (Саранпауль. Сосьва), Березово); выполнение ремонтных работ, выполнение работ по сносу ветхих зданий и сооружений, оказание услуг по кадастровым работам, оказание услуг по оценке рыночной стоимости объекта, поставку мебели и бытовой техники для служебного жилого помещения, приобретение автомобиля УАЗ, поставку комбинированной машины, поставку фронтального погрузчика, поставку счетчика газа в служебное жилое помещение.                                                                                                                       Запланированы денежные средства на уплату взносов на капитальный ремонт по помещениям, находящимся в муниципальной собственности.                                                               Произведена оплата по коммунальным услугам.                                                            Заключены договора на поставку газовых котлов.                                                                                                                                             </t>
  </si>
  <si>
    <r>
      <t>«Молодежная политика Березовского района»</t>
    </r>
    <r>
      <rPr>
        <b/>
        <sz val="14"/>
        <rFont val="Times New Roman"/>
        <family val="1"/>
        <charset val="204"/>
      </rPr>
      <t xml:space="preserve"> </t>
    </r>
  </si>
  <si>
    <t xml:space="preserve">На территории Березовского района отработало 17 лагерей с дневным пребыванием детей на базе образовательных учреждений, с охватом 1267 детей. Деятельность лагерей осуществлена в 9 поселениях района (пгт. Березово, пгт. Игрим, сп. Приполярный, д. Хулимсунт,  с. Саранпауль, п. Сосьва, с. Няксимволь, п. Светлый, с. Теги). На базе подведомственного  учреждения Управления социальной защиты населения, опеки и попечительства отдохнуло 30 детей,  в палаточном лагере, организованном автономной некоммерческой организацией развития культуры народов Севера Центра этнотехнологий отдохнули 34 ребенка.                                                                                                               Заключено 7 контрактов на оказание услуг по организации отдыха детей и их оздоровления в организациях, находящихся за пределами Ханты-Мансийского автономного округа – Югры (отдохнуло 172 ребенка). Заключен договор на оказание услуг по организации отдыха детей и их оздоровления, находящихся на территории Березовского района (д. Ясунт сп. Саранпауль), деятельность лагеря будет организована с июня по июль.                                                                                                    
Утвержден "Порядок предоставления дополнительной меры социальной поддержки граждан, заключивших контракт о прохождении военной службы, направленных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 в 2026 году". 
Дополнительная мера социальной поддержки оказана 49 гражданам.
</t>
  </si>
  <si>
    <t xml:space="preserve">Информация по итогам реализации муниципальных программ Березовского района за 2 квартал 2026 года
</t>
  </si>
  <si>
    <t>500,0 звездный</t>
  </si>
  <si>
    <t xml:space="preserve">Финансовые средства направлены на: подключение библиотек к сети интернет, заключен договор на программное обеспечение ИРБИС, оцифровку печатных изданий, подписку на периодические издания, приобретение (обновление) баз данных, пополнение книжного фонда, приобретение оборудования.                                                                                 Обеспечение деятельности Комитета культуры администрации Березовского района, подведомственных учреждений культуры, реализация наказов избирателей депутатам Думы Ханты-Мансийского автономного округа-Югры.                                                                                                                       Проведено 505 мероприятий с количеством посетителей 22 374 человека. Количество онлайн мероприятий составило 6 единиц с количеством участников – 49 человек, 18 901 просмотров.                                                                                                                                Проведено 196 кинопоказов с количеством зрителей 2686 человек.                                                                                                                        Библиотеками района проведено 370 мероприятий, количество посещений составило 6 578 единиц. В формате онлайн проведено 41 мероприятие, количество просмотров составило 9 708 единиц.                                                                                                                                         В музеях Березовского района экспонировалось 50 выставочных проектов. Организовано 8 массовых мероприятий. Фонд Березовского музея пополнился на 35 предметов.
Приобретены расходные материалы для проведения: праздничных мероприятий пгт. Березово, праздничного мероприятия ко Дню работников культуры пгт. Березово, традиционного праздника обских угров «Вороний день» пгт. Березово, с. Теги, д. Шайтанка.
</t>
  </si>
  <si>
    <t>Спортсмены приняли участие в 103 спортивных мероприятиях, в том числе: международного уровня - 1; муниципального уровня - 20; регионального уровня - 42; Всероссийского уровня - 2; межрегионального уровня - 2; - поселкового - 36.                                                             Наиболее значимые проведенные мероприятия: кубок главы Березовского района по волейболу среди мужских и женских команд;  XLIV открытая Всероссийская массовая лыжная гонка «Лыжня России»; открытый региональный турнир по футзалу среди мужских команд на Кубок «Защитника Отечества»; открытый турнир по мини-футболу на снегу среди мужских команд; ХXI открытый региональный турнир по хоккею памяти А.И. Ногтева; открытый региональный турнир по мини-футболу имени В.Н. Мальцева среди юношей до 18 лет; открытый турнир по гиревому спорту в дисциплине «Армейский гиревой рывок», посвященный Дню Защитника Отечества, параспартакиада ХМАО-Югры Чемпионат и Первенство по настольному тенису, VII Открытый региональный турнир по боксу им. памяти заслуженного тренера СССР Н.Н.Ли, летнее первенство ХМАО-Югры по северному многоборью и др.                                                                                                                                   Проведено 4 мероприятия по сдаче нормативов ВФСК ГТО, в которых приняло участие 304 человека.                                                                                                                                                Финансовые средства направлены на обеспечение деятельности Комитета спорта и социальной политики администрации Березовского района и подведомственных учреждений. Выплачены субсидии социально-ориентированным некоммерческим организациям, являющихся победителями по оказанию общественно полезных услуг в сфере спорта.</t>
  </si>
  <si>
    <t xml:space="preserve">Заключен муниципальный контракт на оказание услуг по обращению с животными на территории Березовского района. Срок действия контракта до 01.12.2026. По состоянию на 01.07.2026 на территории Березовского района отловлено 9 голов животных без владельцев, животные транспортированы в приют г. Нижневартовска.          Предоставление субсидий на развитие животноводства, растениеводства, рыбного хозяйства запланировано на 3-4 кварталы 2026.                                            </t>
  </si>
  <si>
    <t xml:space="preserve">Предоставлено 19 субсидий на:                                                                                                              1. компенсацию на приобретение материально – технических средств 29 гражданам из числа коренных малочисленных народов Севера, в том числе: 
д. Анеево - 1, с. Ломбовож - 2, д. Шайтанка - 1, п. Сосьва - 13, пгт. Березово - 5, с. Саранпауль - 2, с. Теги - 4, ю. Турват - 1.
Приобретено: сетематериалы - 8, генератор дизельный - 2, радиостанция - 1, сани-волокуши - 2, охотничье оружие/боеприпасы - 6, лодочный мотор - 8, моторная лодка - 1, снегоход - 3, солнечная электростанция - 1.     
2. предоставление единовременной финансовой помощи молодым специалистам из числа коренных малочисленных народов Севера, работающим в местах традиционного проживания и традиционной хозяйственной деятельности, на обустройство быта: с. Теги - 1, п. Сосьва - 2, с. Ломбовож - 1, пгт. Березово - 2, п. Устрем - 1.                                                  3. предоставление субсудии на продукции охоты - 2 общинам в с. Саранпауль.                       4. предоставление субсидии на возмещение затрат на оплту коммунальных услуг, понесенных в ходе заготовки и переработки продукции традиционной хозяйственной деятельности - 1 общине в п. Сосьва.                                                                                                     На территории Сосьвинского этнографического парка-музея "Найотыр Маа" прошла XII муниципальная выставка-ярмарка и мастер-классы традиционных народных промыслов обско-угорских народов "ХОШУМ ХОТ" ("Теплый дом"). Финансирование проекта будет осуществлено в 3 квартале 2026.
</t>
  </si>
  <si>
    <t>пгт. Березово: с гражданами заключено 24 соглашения об изъятии недвижимости для муниципальных нужд. По приобретенным в 2025 году 3 жилым помещениям с гражданами заключены договора социального найма. Расселено 1 090,1 кв.м. аварийного жилья (26 семей/43 чел.).                                                                                                                                        пгт. Игрим: приобретено 4 жилых помещения.  Расселено 718,6 кв. м аварийного жилья (17 семей/24 чел.).                                                                                                                                                            п. Приполярный: заключено 1 соглашение об изъятии недвижимости для муниципальных нужд. Расселено 53,5 кв.м. аварийного жилья (1 семья). Всего по Березовксому району расселено 1 809,7 кв. м. аварийного жилья.                                                                                         1 участнику СВОи членам его семьи выдано гарантийное письмо о получении субсидии на приобретение жилья, 1 участнику СВО перечислена субсидия на приобретение жилого помещения.                                                                              Заключен 1 муниципальный контракт по выполнению работ по сносу многоквартирных домов в пгт. Березово, 2 муниципальных контракта в п. Приполярный, подготавливаются документы для проведения аукциона по сносу многоквартирных домов в с. Саранпауль и пгт. Игрим. На основании решения Березовского районного суда произведена гражданам выплата возмещения за изымаемое помещение. Расселено 112,3 кв. м. аварийного жилья (3 семиь/3 чел.) гп. Березово, расслено 53,5 кв. м. аварийного жилья (1 семья/1 чел.) п. Приполярный.    1 молодой семьн перечислена субсидия на погашение ипотечного займа, 14 гражданам и членам их семей выданы сертификаты на приобретение  (строительство) жилых помещений, 1 гражданину и членам его семьи перечислена субсидия.</t>
  </si>
  <si>
    <t xml:space="preserve">По объекту "Реконструкция и расширение канализационных очистных сооружений до 2000 м3/сут. в пгт. Березово": готовность объекта – 98%.  Планируемый срок завершения работ в ввод в эксплуатацию - август 2026. В июле 2026 планируется проведение пуско-наладочных работ "под нагрузкой".                                                                                                                                                    По объекту "Блочно-модульная котельная на 7,8 Мвт в пгт. Березово" готовность объекта – 90%. Ведутся работы по благоустройству территории. Произведена оплата за государственную экологическую экспертизу проектной документации.                                                                                                                            Заключено соглашение с Департаментом строительства и ЖКК ХМАО-Югры от 27.01.2026 № 18-0311-2026. Приобретен аварийно-технический запас (трубы, задвижки, отводы, насосы) для МУПов.                                                                                                                                                                                                                  Произведена оплата за проектно-сметные работы по объекту "Капитальный ремонт сетей газоснабжения низкого давления в п. Светлый", за проектные работы по ремонту котельной в  с. Саранпауль.                                                                                                                                                                                                                                     Предоставлены субсидии:                                                                                                                                                                                                                                                                                               на возмещение недополученных доходов, организациям, осуществляющим реализацию населению сжиженного газа;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 ориентированным тарифам;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                                                                                                                                                                                                             на возмещение недополученных доходов при оказании коммунальных услуг по регулируемым ценам;                                                                                                                            на возмещение ресурсоснабжающим организациям осуществляющим регулируемый вид деятельности в сфере тепло-,водоснабжения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тепловой энергии, используемой на подогрев холодной воды для предоставления коммунальной услуги по горячему водоснабжению;                                       на возмещение ресурсоснабжающим организациям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акоммунальные услуги.                                                                                              </t>
  </si>
  <si>
    <t xml:space="preserve">Содержание и техническое обслуживание систем видеонаблюдения (функционирует 40 видеокамер).                                                                                                                                            На территории Березовского района осуществляют деятельность 6 добровольных народных формирования, в количестве 47 человек.                                                                                                            Размещена информация в средствах массовой информации, сети Интернет, проведены агитационные мероприятия, направленные на профилактику правонарушений. Проводится работа по профилактике причин и условий, способствующих совершению дистанционных мошеннических действий:  публикация материалов в официальных группах социальных сетей, МАУ "Березовский медиацентр", на полосах районной газеты "Жизнь Югры". За первое полугодие размещено на сайте администрации и на сайте "Березово.Инфо" - более 12 материалов, в официальных источниках более 100, в районной газете "Жизнь Югры" - 10 материалов.                                                                                                                
Финансовые средства направлены на содержание и техническое обеспечение деятельности отдела ЗАГС района и административной комиссии Березовского района. Проведено 8 заседаний административной комиссии Березовского района (2025 год - 9), рассмотрено 59 административных материалов (2025 год - 47 административных материалов). По 23 делам принято решение о назначении наказания в виде штрафа, по 35 делам принято решение о назначеннии наказания в виде предупреждения. </t>
  </si>
  <si>
    <t>Реализованы мероприятия, направленные на решение вопросов по обеспечению выполнения полномочий и функций администрации Березовского района, Думы Березовского района, Контрольно-счетной палаты и подведомственных учреждений (МКУ «Хозяйственно-эксплуатационная служба администрации Березовского района», МКУ «Центр бухгалтерского обслуживания»), МКУ «Управления капитального строительства и ремонта Березовского района».</t>
  </si>
  <si>
    <t xml:space="preserve">Проведен XXV районный юбилейный фестиваль гражданско-патриотической песни "Патриот".                                                                                                                                                     В отчетном периоде  ООО "НОВАТЭК-ЮРХАРОВНЕФТЕГАЗ" вылелено финансирование в размере 500,0 тыс. руб. на приобретение оборудования для МАУ "Молодежный центр "Звездный" (портативная  мультиплеерная стерео-колонка, пенная пушка для аниматоров, сцена).                                                                                                                Блаодарственными письмами награждены 50 выпускников образовательных организаций Березовского района, БУ ХМАО-Югры "Игримский политехничексий колледж" за активную гражданскую позицию, участие в мероприятиях молодежной политики, волонтерскую деятельность. Кассовые выплаты будут произведены в 3 квартале 2026.        В целях поддержки талантливой студенческой молодежи премия главы Березовского района присуждена студентам БУ ХМАО-Югры "Игримский политехнический колледж". Кассовые выплаты будут произведены в 3 квартале 2026.                                                            МАУ "Молодежный центр "Звездный" заключены договора на услуги фотографа, музыкальное сопровождениюепраздничного мероприятия, изготовление табличек. Оплата будет проведена в 3 квартале 2026 г. Заключен договор между администрацией Березовского района и ООО Художественно-производственная мастерская "Валькирия" на изготовление нагрудного значка добровольца Березовского района "Добро и Воля". Срок оказания услуг до 31.08.2026.                                                  Осуществлены расходы на выплату заработной платы, больничных листов, льготного проезда, услуги связи, интернет, коммунальные расходы и т.п.. </t>
  </si>
  <si>
    <t xml:space="preserve">Реализуются мероприятия, направленные на обеспечение текущих расходов деятельности  МАУ  "Березовский медиацентр" (оплата труда сотрудников, обязательные налоговые и неналоговые платежи в бюджеты всех уровней, оплата коммунальных услуг, услуг связи). Приобретена оргтехника и комплектующие. </t>
  </si>
  <si>
    <r>
      <t xml:space="preserve">«Культурное пространство Березовского района» 
</t>
    </r>
    <r>
      <rPr>
        <sz val="14"/>
        <color indexed="8"/>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</si>
</sst>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sz val="12"/>
      <name val="Times New Roman"/>
      <family val="1"/>
      <charset val="204"/>
    </font>
    <font>
      <sz val="14"/>
      <name val="Times New Roman"/>
      <family val="1"/>
      <charset val="204"/>
    </font>
    <font>
      <sz val="12"/>
      <color theme="1"/>
      <name val="Times New Roman"/>
      <family val="1"/>
      <charset val="204"/>
    </font>
    <font>
      <sz val="14"/>
      <color theme="1"/>
      <name val="Times New Roman"/>
      <family val="1"/>
      <charset val="204"/>
    </font>
    <font>
      <b/>
      <sz val="12"/>
      <color theme="1"/>
      <name val="Times New Roman"/>
      <family val="1"/>
      <charset val="204"/>
    </font>
    <font>
      <b/>
      <sz val="14"/>
      <color theme="1"/>
      <name val="Times New Roman"/>
      <family val="1"/>
      <charset val="204"/>
    </font>
    <font>
      <b/>
      <sz val="12"/>
      <name val="Times New Roman"/>
      <family val="1"/>
      <charset val="204"/>
    </font>
    <font>
      <b/>
      <sz val="18"/>
      <color theme="1"/>
      <name val="Times New Roman"/>
      <family val="1"/>
      <charset val="204"/>
    </font>
    <font>
      <b/>
      <sz val="11"/>
      <color theme="1"/>
      <name val="Calibri"/>
      <family val="2"/>
      <charset val="204"/>
      <scheme val="minor"/>
    </font>
    <font>
      <sz val="12"/>
      <color rgb="FFFF0000"/>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s>
  <cellStyleXfs count="1">
    <xf numFmtId="0" fontId="0" fillId="0" borderId="0"/>
  </cellStyleXfs>
  <cellXfs count="218">
    <xf numFmtId="0" fontId="0" fillId="0" borderId="0" xfId="0"/>
    <xf numFmtId="0" fontId="2" fillId="2" borderId="0" xfId="0" applyFont="1" applyFill="1"/>
    <xf numFmtId="0" fontId="0" fillId="2" borderId="0" xfId="0" applyFill="1"/>
    <xf numFmtId="0" fontId="3" fillId="2" borderId="14" xfId="0" applyFont="1" applyFill="1" applyBorder="1" applyAlignment="1">
      <alignment horizontal="left" vertical="top" indent="1"/>
    </xf>
    <xf numFmtId="0" fontId="3" fillId="2" borderId="15" xfId="0" applyFont="1" applyFill="1" applyBorder="1" applyAlignment="1">
      <alignment horizontal="center" vertical="top" wrapText="1"/>
    </xf>
    <xf numFmtId="0" fontId="3" fillId="2" borderId="17" xfId="0" applyFont="1" applyFill="1" applyBorder="1" applyAlignment="1">
      <alignment horizontal="center" vertical="top" wrapText="1"/>
    </xf>
    <xf numFmtId="0" fontId="6" fillId="0" borderId="2" xfId="0" applyFont="1" applyFill="1" applyBorder="1" applyAlignment="1">
      <alignment vertical="center" wrapText="1"/>
    </xf>
    <xf numFmtId="0" fontId="3" fillId="0" borderId="10" xfId="0" applyFont="1" applyFill="1" applyBorder="1" applyAlignment="1">
      <alignment vertical="center" wrapText="1"/>
    </xf>
    <xf numFmtId="0" fontId="3" fillId="0" borderId="20" xfId="0" applyFont="1" applyFill="1" applyBorder="1" applyAlignment="1">
      <alignment vertical="center" wrapText="1"/>
    </xf>
    <xf numFmtId="0" fontId="3" fillId="0" borderId="8" xfId="0" applyFont="1" applyFill="1" applyBorder="1" applyAlignment="1">
      <alignment vertical="top" wrapText="1"/>
    </xf>
    <xf numFmtId="0" fontId="3" fillId="0" borderId="9" xfId="0" applyFont="1" applyFill="1" applyBorder="1" applyAlignment="1">
      <alignment vertical="top" wrapText="1"/>
    </xf>
    <xf numFmtId="164" fontId="12" fillId="0" borderId="2" xfId="0" applyNumberFormat="1" applyFont="1" applyFill="1" applyBorder="1" applyAlignment="1">
      <alignment horizontal="center" vertical="center" wrapText="1"/>
    </xf>
    <xf numFmtId="164" fontId="10" fillId="0" borderId="10" xfId="0" applyNumberFormat="1" applyFont="1" applyFill="1" applyBorder="1" applyAlignment="1">
      <alignment horizontal="center" vertical="center"/>
    </xf>
    <xf numFmtId="164" fontId="10" fillId="0" borderId="10" xfId="0" applyNumberFormat="1" applyFont="1" applyFill="1" applyBorder="1" applyAlignment="1">
      <alignment horizontal="center" vertical="center" wrapText="1"/>
    </xf>
    <xf numFmtId="164" fontId="10" fillId="0" borderId="8" xfId="0" applyNumberFormat="1" applyFont="1" applyFill="1" applyBorder="1" applyAlignment="1">
      <alignment horizontal="center" vertical="center" wrapText="1"/>
    </xf>
    <xf numFmtId="0" fontId="1" fillId="0" borderId="0" xfId="0" applyFont="1" applyAlignment="1">
      <alignment wrapText="1"/>
    </xf>
    <xf numFmtId="0" fontId="0" fillId="0" borderId="0" xfId="0" applyAlignment="1">
      <alignment wrapText="1"/>
    </xf>
    <xf numFmtId="164" fontId="12" fillId="0" borderId="2" xfId="0" applyNumberFormat="1" applyFont="1" applyFill="1" applyBorder="1" applyAlignment="1">
      <alignment horizontal="center" vertical="center"/>
    </xf>
    <xf numFmtId="165" fontId="10" fillId="0" borderId="10" xfId="0" applyNumberFormat="1" applyFont="1" applyFill="1" applyBorder="1" applyAlignment="1">
      <alignment horizontal="center" vertical="center" wrapText="1"/>
    </xf>
    <xf numFmtId="164" fontId="10" fillId="0" borderId="20" xfId="0" applyNumberFormat="1" applyFont="1" applyFill="1" applyBorder="1" applyAlignment="1">
      <alignment horizontal="center" vertical="center" wrapText="1"/>
    </xf>
    <xf numFmtId="165" fontId="10" fillId="0" borderId="20" xfId="0" applyNumberFormat="1" applyFont="1" applyFill="1" applyBorder="1" applyAlignment="1">
      <alignment horizontal="center" vertical="center" wrapText="1"/>
    </xf>
    <xf numFmtId="164" fontId="10" fillId="0" borderId="0" xfId="0" applyNumberFormat="1" applyFont="1" applyFill="1" applyBorder="1" applyAlignment="1">
      <alignment horizontal="center" vertical="center"/>
    </xf>
    <xf numFmtId="164" fontId="10" fillId="0" borderId="23" xfId="0" applyNumberFormat="1" applyFont="1" applyFill="1" applyBorder="1" applyAlignment="1">
      <alignment horizontal="center" vertical="center"/>
    </xf>
    <xf numFmtId="164" fontId="10" fillId="0" borderId="8" xfId="0" applyNumberFormat="1" applyFont="1" applyFill="1" applyBorder="1" applyAlignment="1">
      <alignment horizontal="center" vertical="center"/>
    </xf>
    <xf numFmtId="164" fontId="10" fillId="0" borderId="20" xfId="0" applyNumberFormat="1" applyFont="1" applyFill="1" applyBorder="1" applyAlignment="1">
      <alignment horizontal="center" vertical="center"/>
    </xf>
    <xf numFmtId="165" fontId="12" fillId="0" borderId="2" xfId="0" applyNumberFormat="1" applyFont="1" applyFill="1" applyBorder="1" applyAlignment="1">
      <alignment horizontal="center" vertical="center" wrapText="1"/>
    </xf>
    <xf numFmtId="164" fontId="10" fillId="0" borderId="23" xfId="0" applyNumberFormat="1" applyFont="1" applyFill="1" applyBorder="1" applyAlignment="1">
      <alignment horizontal="center" vertical="center" wrapText="1"/>
    </xf>
    <xf numFmtId="164" fontId="12" fillId="0" borderId="42" xfId="0" applyNumberFormat="1" applyFont="1" applyFill="1" applyBorder="1" applyAlignment="1">
      <alignment horizontal="center" vertical="center" wrapText="1"/>
    </xf>
    <xf numFmtId="164" fontId="10" fillId="0" borderId="34" xfId="0" applyNumberFormat="1" applyFont="1" applyFill="1" applyBorder="1" applyAlignment="1">
      <alignment horizontal="center" vertical="center" wrapText="1"/>
    </xf>
    <xf numFmtId="4" fontId="15" fillId="0" borderId="0" xfId="0" applyNumberFormat="1" applyFont="1"/>
    <xf numFmtId="0" fontId="0" fillId="0" borderId="0" xfId="0" applyFill="1"/>
    <xf numFmtId="0" fontId="3" fillId="0" borderId="8"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40" xfId="0" applyFont="1" applyFill="1" applyBorder="1" applyAlignment="1">
      <alignment horizontal="center" vertical="top" wrapText="1"/>
    </xf>
    <xf numFmtId="0" fontId="3" fillId="0" borderId="16" xfId="0" applyFont="1" applyFill="1" applyBorder="1" applyAlignment="1">
      <alignment horizontal="center" vertical="top" wrapText="1"/>
    </xf>
    <xf numFmtId="0" fontId="3" fillId="0" borderId="0" xfId="0" applyFont="1" applyFill="1" applyBorder="1" applyAlignment="1">
      <alignment horizontal="center" vertical="top" wrapText="1"/>
    </xf>
    <xf numFmtId="0" fontId="13" fillId="0" borderId="2" xfId="0" applyFont="1" applyFill="1" applyBorder="1" applyAlignment="1">
      <alignment horizontal="left" vertical="center" wrapText="1"/>
    </xf>
    <xf numFmtId="165" fontId="17" fillId="0" borderId="2" xfId="0" applyNumberFormat="1" applyFont="1" applyFill="1" applyBorder="1" applyAlignment="1">
      <alignment horizontal="center" vertical="center" wrapText="1"/>
    </xf>
    <xf numFmtId="0" fontId="7" fillId="0" borderId="10" xfId="0" applyFont="1" applyFill="1" applyBorder="1" applyAlignment="1">
      <alignment horizontal="left" vertical="center" wrapText="1"/>
    </xf>
    <xf numFmtId="164" fontId="8" fillId="0" borderId="28" xfId="0" applyNumberFormat="1" applyFont="1" applyFill="1" applyBorder="1" applyAlignment="1">
      <alignment horizontal="center" vertical="center"/>
    </xf>
    <xf numFmtId="164" fontId="8" fillId="0" borderId="28" xfId="0" applyNumberFormat="1" applyFont="1" applyFill="1" applyBorder="1" applyAlignment="1">
      <alignment horizontal="center" vertical="center" wrapText="1"/>
    </xf>
    <xf numFmtId="165" fontId="8" fillId="0" borderId="28" xfId="0" applyNumberFormat="1" applyFont="1" applyFill="1" applyBorder="1" applyAlignment="1">
      <alignment horizontal="center" vertical="center" wrapText="1"/>
    </xf>
    <xf numFmtId="164" fontId="8" fillId="0" borderId="10" xfId="0" applyNumberFormat="1" applyFont="1" applyFill="1" applyBorder="1" applyAlignment="1">
      <alignment horizontal="center" vertical="center"/>
    </xf>
    <xf numFmtId="165" fontId="8" fillId="0" borderId="10" xfId="0" applyNumberFormat="1" applyFont="1" applyFill="1" applyBorder="1" applyAlignment="1">
      <alignment horizontal="center" vertical="center" wrapText="1"/>
    </xf>
    <xf numFmtId="0" fontId="13" fillId="0" borderId="2" xfId="0" applyFont="1" applyFill="1" applyBorder="1" applyAlignment="1">
      <alignment vertical="center" wrapText="1"/>
    </xf>
    <xf numFmtId="164" fontId="17" fillId="0" borderId="2" xfId="0" applyNumberFormat="1" applyFont="1" applyFill="1" applyBorder="1" applyAlignment="1">
      <alignment horizontal="center" vertical="center" wrapText="1"/>
    </xf>
    <xf numFmtId="165" fontId="17" fillId="0" borderId="29" xfId="0" applyNumberFormat="1" applyFont="1" applyFill="1" applyBorder="1" applyAlignment="1">
      <alignment horizontal="center" vertical="center" wrapText="1"/>
    </xf>
    <xf numFmtId="0" fontId="7" fillId="0" borderId="10" xfId="0" applyFont="1" applyFill="1" applyBorder="1" applyAlignment="1">
      <alignment vertical="center" wrapText="1"/>
    </xf>
    <xf numFmtId="164" fontId="8" fillId="0" borderId="10" xfId="0" applyNumberFormat="1" applyFont="1" applyFill="1" applyBorder="1" applyAlignment="1">
      <alignment horizontal="center" vertical="center" wrapText="1"/>
    </xf>
    <xf numFmtId="0" fontId="7" fillId="0" borderId="20" xfId="0" applyFont="1" applyFill="1" applyBorder="1" applyAlignment="1">
      <alignment vertical="center" wrapText="1"/>
    </xf>
    <xf numFmtId="164" fontId="8" fillId="0" borderId="20" xfId="0" applyNumberFormat="1" applyFont="1" applyFill="1" applyBorder="1" applyAlignment="1">
      <alignment horizontal="center" vertical="center" wrapText="1"/>
    </xf>
    <xf numFmtId="165" fontId="8" fillId="0" borderId="20" xfId="0" applyNumberFormat="1" applyFont="1" applyFill="1" applyBorder="1" applyAlignment="1">
      <alignment horizontal="center" vertical="center" wrapText="1"/>
    </xf>
    <xf numFmtId="0" fontId="7" fillId="0" borderId="8" xfId="0" applyFont="1" applyFill="1" applyBorder="1" applyAlignment="1">
      <alignment vertical="top" wrapText="1"/>
    </xf>
    <xf numFmtId="164" fontId="8" fillId="0" borderId="8" xfId="0" applyNumberFormat="1" applyFont="1" applyFill="1" applyBorder="1" applyAlignment="1">
      <alignment horizontal="center" vertical="center" wrapText="1"/>
    </xf>
    <xf numFmtId="165" fontId="8" fillId="0" borderId="8" xfId="0" applyNumberFormat="1" applyFont="1" applyFill="1" applyBorder="1" applyAlignment="1">
      <alignment horizontal="center" vertical="center" wrapText="1"/>
    </xf>
    <xf numFmtId="164" fontId="8" fillId="0" borderId="15" xfId="0" applyNumberFormat="1" applyFont="1" applyFill="1" applyBorder="1" applyAlignment="1">
      <alignment horizontal="center" vertical="center" wrapText="1"/>
    </xf>
    <xf numFmtId="0" fontId="6" fillId="0" borderId="2" xfId="0" applyFont="1" applyFill="1" applyBorder="1" applyAlignment="1">
      <alignment wrapText="1"/>
    </xf>
    <xf numFmtId="0" fontId="3" fillId="0" borderId="10" xfId="0" applyFont="1" applyFill="1" applyBorder="1" applyAlignment="1">
      <alignment wrapText="1"/>
    </xf>
    <xf numFmtId="164" fontId="8" fillId="0" borderId="26" xfId="0" applyNumberFormat="1" applyFont="1" applyFill="1" applyBorder="1" applyAlignment="1">
      <alignment horizontal="center" vertical="center" wrapText="1"/>
    </xf>
    <xf numFmtId="0" fontId="7" fillId="0" borderId="9" xfId="0" applyFont="1" applyFill="1" applyBorder="1" applyAlignment="1">
      <alignment vertical="top" wrapText="1"/>
    </xf>
    <xf numFmtId="164" fontId="8" fillId="0" borderId="22" xfId="0" applyNumberFormat="1" applyFont="1" applyFill="1" applyBorder="1" applyAlignment="1">
      <alignment horizontal="center" vertical="center"/>
    </xf>
    <xf numFmtId="165" fontId="10" fillId="0" borderId="8" xfId="0" applyNumberFormat="1" applyFont="1" applyFill="1" applyBorder="1" applyAlignment="1">
      <alignment horizontal="center" vertical="center" wrapText="1"/>
    </xf>
    <xf numFmtId="0" fontId="7" fillId="0" borderId="10" xfId="0" applyFont="1" applyFill="1" applyBorder="1" applyAlignment="1">
      <alignment wrapText="1"/>
    </xf>
    <xf numFmtId="0" fontId="3" fillId="0" borderId="20" xfId="0" applyFont="1" applyFill="1" applyBorder="1" applyAlignment="1">
      <alignment wrapText="1"/>
    </xf>
    <xf numFmtId="165" fontId="12" fillId="0" borderId="29" xfId="0" applyNumberFormat="1" applyFont="1" applyFill="1" applyBorder="1" applyAlignment="1">
      <alignment horizontal="center" vertical="center" wrapText="1"/>
    </xf>
    <xf numFmtId="165" fontId="10" fillId="0" borderId="30" xfId="0" applyNumberFormat="1" applyFont="1" applyFill="1" applyBorder="1" applyAlignment="1">
      <alignment horizontal="center" vertical="center" wrapText="1"/>
    </xf>
    <xf numFmtId="164" fontId="10" fillId="0" borderId="26" xfId="0" applyNumberFormat="1" applyFont="1" applyFill="1" applyBorder="1" applyAlignment="1">
      <alignment horizontal="center" vertical="center" wrapText="1"/>
    </xf>
    <xf numFmtId="164" fontId="10" fillId="0" borderId="34" xfId="0" applyNumberFormat="1" applyFont="1" applyFill="1" applyBorder="1" applyAlignment="1">
      <alignment horizontal="center" vertical="center"/>
    </xf>
    <xf numFmtId="164" fontId="10" fillId="0" borderId="15" xfId="0" applyNumberFormat="1" applyFont="1" applyFill="1" applyBorder="1" applyAlignment="1">
      <alignment horizontal="center" vertical="center"/>
    </xf>
    <xf numFmtId="164" fontId="10" fillId="0" borderId="15" xfId="0" applyNumberFormat="1" applyFont="1" applyFill="1" applyBorder="1" applyAlignment="1">
      <alignment horizontal="center" vertical="center" wrapText="1"/>
    </xf>
    <xf numFmtId="0" fontId="7" fillId="0" borderId="8" xfId="0" applyFont="1" applyFill="1" applyBorder="1" applyAlignment="1">
      <alignment vertical="center" wrapText="1"/>
    </xf>
    <xf numFmtId="164" fontId="10" fillId="0" borderId="9" xfId="0" applyNumberFormat="1" applyFont="1" applyFill="1" applyBorder="1" applyAlignment="1">
      <alignment horizontal="center" vertical="center" wrapText="1"/>
    </xf>
    <xf numFmtId="0" fontId="3" fillId="0" borderId="8" xfId="0" applyFont="1" applyFill="1" applyBorder="1" applyAlignment="1">
      <alignment vertical="center" wrapText="1"/>
    </xf>
    <xf numFmtId="164" fontId="10" fillId="0" borderId="12" xfId="0" applyNumberFormat="1" applyFont="1" applyFill="1" applyBorder="1" applyAlignment="1">
      <alignment horizontal="center" vertical="center"/>
    </xf>
    <xf numFmtId="165" fontId="10" fillId="0" borderId="31" xfId="0" applyNumberFormat="1" applyFont="1" applyFill="1" applyBorder="1" applyAlignment="1">
      <alignment horizontal="center" vertical="center" wrapText="1"/>
    </xf>
    <xf numFmtId="0" fontId="3" fillId="0" borderId="10" xfId="0" applyFont="1" applyFill="1" applyBorder="1" applyAlignment="1">
      <alignment vertical="top" wrapText="1"/>
    </xf>
    <xf numFmtId="164" fontId="10" fillId="0" borderId="9" xfId="0" applyNumberFormat="1" applyFont="1" applyFill="1" applyBorder="1" applyAlignment="1">
      <alignment horizontal="center" vertical="center"/>
    </xf>
    <xf numFmtId="0" fontId="6" fillId="0" borderId="2" xfId="0" applyFont="1" applyFill="1" applyBorder="1" applyAlignment="1">
      <alignment horizontal="left" vertical="center" wrapText="1"/>
    </xf>
    <xf numFmtId="0" fontId="3" fillId="0" borderId="10" xfId="0" applyFont="1" applyFill="1" applyBorder="1" applyAlignment="1">
      <alignment horizontal="left" vertical="center" wrapText="1"/>
    </xf>
    <xf numFmtId="164" fontId="10" fillId="0" borderId="28" xfId="0" applyNumberFormat="1" applyFont="1" applyFill="1" applyBorder="1" applyAlignment="1">
      <alignment horizontal="center" vertical="center"/>
    </xf>
    <xf numFmtId="164" fontId="10" fillId="0" borderId="28" xfId="0" applyNumberFormat="1" applyFont="1" applyFill="1" applyBorder="1" applyAlignment="1">
      <alignment horizontal="center" vertical="center" wrapText="1"/>
    </xf>
    <xf numFmtId="165" fontId="10" fillId="0" borderId="28" xfId="0" applyNumberFormat="1" applyFont="1" applyFill="1" applyBorder="1" applyAlignment="1">
      <alignment horizontal="center" vertical="center" wrapText="1"/>
    </xf>
    <xf numFmtId="165" fontId="10" fillId="0" borderId="9" xfId="0" applyNumberFormat="1" applyFont="1" applyFill="1" applyBorder="1" applyAlignment="1">
      <alignment horizontal="center" vertical="center" wrapText="1"/>
    </xf>
    <xf numFmtId="165" fontId="10" fillId="0" borderId="35" xfId="0" applyNumberFormat="1" applyFont="1" applyFill="1" applyBorder="1" applyAlignment="1">
      <alignment horizontal="center" vertical="center" wrapText="1"/>
    </xf>
    <xf numFmtId="165" fontId="10" fillId="0" borderId="32" xfId="0" applyNumberFormat="1" applyFont="1" applyFill="1" applyBorder="1" applyAlignment="1">
      <alignment horizontal="center" vertical="center" wrapText="1"/>
    </xf>
    <xf numFmtId="0" fontId="6" fillId="0" borderId="28"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6" fillId="0" borderId="28" xfId="0" applyFont="1" applyFill="1" applyBorder="1" applyAlignment="1">
      <alignment vertical="center" wrapText="1"/>
    </xf>
    <xf numFmtId="165" fontId="10" fillId="0" borderId="10" xfId="0" applyNumberFormat="1" applyFont="1" applyFill="1" applyBorder="1" applyAlignment="1">
      <alignment horizontal="center" vertical="center"/>
    </xf>
    <xf numFmtId="165" fontId="10" fillId="0" borderId="12" xfId="0" applyNumberFormat="1" applyFont="1" applyFill="1" applyBorder="1" applyAlignment="1">
      <alignment horizontal="center" vertical="center"/>
    </xf>
    <xf numFmtId="0" fontId="7" fillId="0" borderId="15" xfId="0" applyFont="1" applyFill="1" applyBorder="1" applyAlignment="1">
      <alignment vertical="center" wrapText="1"/>
    </xf>
    <xf numFmtId="165" fontId="12" fillId="0" borderId="28" xfId="0" applyNumberFormat="1" applyFont="1" applyFill="1" applyBorder="1" applyAlignment="1">
      <alignment horizontal="center" vertical="center" wrapText="1"/>
    </xf>
    <xf numFmtId="164" fontId="17" fillId="0" borderId="2" xfId="0" applyNumberFormat="1" applyFont="1" applyFill="1" applyBorder="1" applyAlignment="1">
      <alignment horizontal="center" vertical="center"/>
    </xf>
    <xf numFmtId="164" fontId="12" fillId="0" borderId="15" xfId="0" applyNumberFormat="1" applyFont="1" applyFill="1" applyBorder="1" applyAlignment="1">
      <alignment horizontal="center" vertical="center"/>
    </xf>
    <xf numFmtId="165" fontId="12" fillId="0" borderId="15" xfId="0" applyNumberFormat="1" applyFont="1" applyFill="1" applyBorder="1" applyAlignment="1">
      <alignment horizontal="center" vertical="center" wrapText="1"/>
    </xf>
    <xf numFmtId="164" fontId="8" fillId="0" borderId="15" xfId="0" applyNumberFormat="1" applyFont="1" applyFill="1" applyBorder="1" applyAlignment="1">
      <alignment horizontal="center" vertical="center"/>
    </xf>
    <xf numFmtId="0" fontId="3" fillId="2" borderId="1" xfId="0" applyFont="1" applyFill="1" applyBorder="1" applyAlignment="1">
      <alignment vertical="top"/>
    </xf>
    <xf numFmtId="0" fontId="3" fillId="2" borderId="7" xfId="0" applyFont="1" applyFill="1" applyBorder="1" applyAlignment="1">
      <alignment vertical="top"/>
    </xf>
    <xf numFmtId="0" fontId="3" fillId="0" borderId="2"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9" xfId="0" applyFont="1" applyFill="1" applyBorder="1" applyAlignment="1">
      <alignment horizontal="center" vertical="top" wrapText="1"/>
    </xf>
    <xf numFmtId="49" fontId="14" fillId="2" borderId="0" xfId="0" applyNumberFormat="1" applyFont="1" applyFill="1" applyBorder="1" applyAlignment="1">
      <alignment horizontal="center" wrapText="1"/>
    </xf>
    <xf numFmtId="0" fontId="4"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0" borderId="1" xfId="0" applyFont="1" applyFill="1" applyBorder="1" applyAlignment="1">
      <alignment horizontal="center" vertical="top"/>
    </xf>
    <xf numFmtId="0" fontId="3" fillId="0" borderId="18" xfId="0" applyFont="1" applyFill="1" applyBorder="1" applyAlignment="1">
      <alignment horizontal="center" vertical="top"/>
    </xf>
    <xf numFmtId="0" fontId="3" fillId="0" borderId="19" xfId="0" applyFont="1" applyFill="1" applyBorder="1" applyAlignment="1">
      <alignment horizontal="center" vertical="top"/>
    </xf>
    <xf numFmtId="0" fontId="3" fillId="0" borderId="7" xfId="0" applyFont="1" applyFill="1" applyBorder="1" applyAlignment="1">
      <alignment horizontal="center" vertical="top"/>
    </xf>
    <xf numFmtId="0" fontId="5" fillId="0" borderId="2" xfId="0" applyFont="1" applyFill="1" applyBorder="1" applyAlignment="1">
      <alignment horizontal="center" vertical="top" wrapText="1"/>
    </xf>
    <xf numFmtId="0" fontId="5" fillId="0" borderId="10" xfId="0" applyFont="1" applyFill="1" applyBorder="1" applyAlignment="1">
      <alignment horizontal="center" vertical="top" wrapText="1"/>
    </xf>
    <xf numFmtId="0" fontId="5" fillId="0" borderId="20"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21" xfId="0" applyFont="1" applyFill="1" applyBorder="1" applyAlignment="1">
      <alignment horizontal="center" vertical="top" wrapText="1"/>
    </xf>
    <xf numFmtId="0" fontId="5" fillId="0" borderId="22" xfId="0" applyFont="1" applyFill="1" applyBorder="1" applyAlignment="1">
      <alignment horizontal="center" vertical="top" wrapText="1"/>
    </xf>
    <xf numFmtId="0" fontId="5" fillId="0" borderId="24" xfId="0" applyFont="1" applyFill="1" applyBorder="1" applyAlignment="1">
      <alignment horizontal="center" vertical="top" wrapText="1"/>
    </xf>
    <xf numFmtId="0" fontId="9" fillId="0" borderId="25" xfId="0" applyFont="1" applyFill="1" applyBorder="1" applyAlignment="1">
      <alignment horizontal="center" vertical="top"/>
    </xf>
    <xf numFmtId="0" fontId="9" fillId="0" borderId="14" xfId="0" applyFont="1" applyFill="1" applyBorder="1" applyAlignment="1">
      <alignment horizontal="center" vertical="top"/>
    </xf>
    <xf numFmtId="0" fontId="9" fillId="0" borderId="27" xfId="0" applyFont="1" applyFill="1" applyBorder="1" applyAlignment="1">
      <alignment horizontal="center" vertical="top"/>
    </xf>
    <xf numFmtId="0" fontId="10" fillId="0" borderId="3" xfId="0" applyFont="1" applyFill="1" applyBorder="1" applyAlignment="1">
      <alignment horizontal="center" vertical="top" wrapText="1"/>
    </xf>
    <xf numFmtId="0" fontId="10" fillId="0" borderId="15" xfId="0" applyFont="1" applyFill="1" applyBorder="1" applyAlignment="1">
      <alignment horizontal="center" vertical="top" wrapText="1"/>
    </xf>
    <xf numFmtId="0" fontId="10" fillId="0" borderId="9" xfId="0" applyFont="1" applyFill="1" applyBorder="1" applyAlignment="1">
      <alignment horizontal="center" vertical="top" wrapText="1"/>
    </xf>
    <xf numFmtId="0" fontId="9" fillId="0" borderId="4"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12" xfId="0" applyFont="1" applyFill="1" applyBorder="1" applyAlignment="1">
      <alignment horizontal="left" vertical="top" wrapText="1"/>
    </xf>
    <xf numFmtId="0" fontId="9" fillId="0" borderId="13" xfId="0" applyFont="1" applyFill="1" applyBorder="1" applyAlignment="1">
      <alignment horizontal="left" vertical="top"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16"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7"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13" xfId="0" applyFont="1" applyFill="1" applyBorder="1" applyAlignment="1">
      <alignment horizontal="left" vertical="top" wrapText="1"/>
    </xf>
    <xf numFmtId="0" fontId="8" fillId="0" borderId="2" xfId="0" applyFont="1" applyFill="1" applyBorder="1" applyAlignment="1">
      <alignment horizontal="center" vertical="top" wrapText="1"/>
    </xf>
    <xf numFmtId="0" fontId="8" fillId="0" borderId="10" xfId="0" applyFont="1" applyFill="1" applyBorder="1" applyAlignment="1">
      <alignment horizontal="center" vertical="top" wrapText="1"/>
    </xf>
    <xf numFmtId="0" fontId="8" fillId="0" borderId="20" xfId="0"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15" xfId="0" applyFont="1" applyFill="1" applyBorder="1" applyAlignment="1">
      <alignment horizontal="center" vertical="top" wrapText="1"/>
    </xf>
    <xf numFmtId="0" fontId="8" fillId="0" borderId="9"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15" xfId="0" applyFont="1" applyFill="1" applyBorder="1" applyAlignment="1">
      <alignment horizontal="center" vertical="top" wrapText="1"/>
    </xf>
    <xf numFmtId="0" fontId="5" fillId="0" borderId="9" xfId="0" applyFont="1" applyFill="1" applyBorder="1" applyAlignment="1">
      <alignment horizontal="center" vertical="top" wrapText="1"/>
    </xf>
    <xf numFmtId="0" fontId="7" fillId="0" borderId="4"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16"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13" xfId="0" applyFont="1" applyFill="1" applyBorder="1" applyAlignment="1">
      <alignment horizontal="left" vertical="top" wrapText="1"/>
    </xf>
    <xf numFmtId="0" fontId="7" fillId="0" borderId="16" xfId="0" applyFont="1" applyFill="1" applyBorder="1" applyAlignment="1">
      <alignment vertical="top" wrapText="1"/>
    </xf>
    <xf numFmtId="0" fontId="7" fillId="0" borderId="0" xfId="0" applyFont="1" applyFill="1" applyBorder="1" applyAlignment="1">
      <alignment vertical="top" wrapText="1"/>
    </xf>
    <xf numFmtId="0" fontId="7" fillId="0" borderId="17" xfId="0" applyFont="1" applyFill="1" applyBorder="1" applyAlignment="1">
      <alignment vertical="top" wrapText="1"/>
    </xf>
    <xf numFmtId="0" fontId="7" fillId="0" borderId="11" xfId="0" applyFont="1" applyFill="1" applyBorder="1" applyAlignment="1">
      <alignment vertical="top" wrapText="1"/>
    </xf>
    <xf numFmtId="0" fontId="7" fillId="0" borderId="12" xfId="0" applyFont="1" applyFill="1" applyBorder="1" applyAlignment="1">
      <alignment vertical="top" wrapText="1"/>
    </xf>
    <xf numFmtId="0" fontId="7" fillId="0" borderId="13" xfId="0" applyFont="1" applyFill="1" applyBorder="1" applyAlignment="1">
      <alignment vertical="top" wrapText="1"/>
    </xf>
    <xf numFmtId="0" fontId="3" fillId="0" borderId="33" xfId="0" applyFont="1" applyFill="1" applyBorder="1" applyAlignment="1">
      <alignment horizontal="center" vertical="top"/>
    </xf>
    <xf numFmtId="0" fontId="5" fillId="0" borderId="28" xfId="0" applyFont="1" applyFill="1" applyBorder="1" applyAlignment="1">
      <alignment horizontal="center" vertical="top" wrapText="1"/>
    </xf>
    <xf numFmtId="0" fontId="3" fillId="0" borderId="25" xfId="0" applyFont="1" applyFill="1" applyBorder="1" applyAlignment="1">
      <alignment horizontal="center" vertical="top"/>
    </xf>
    <xf numFmtId="0" fontId="3" fillId="0" borderId="14" xfId="0" applyFont="1" applyFill="1" applyBorder="1" applyAlignment="1">
      <alignment horizontal="center" vertical="top"/>
    </xf>
    <xf numFmtId="0" fontId="3" fillId="0" borderId="27" xfId="0" applyFont="1" applyFill="1" applyBorder="1" applyAlignment="1">
      <alignment horizontal="center" vertical="top"/>
    </xf>
    <xf numFmtId="0" fontId="3" fillId="0" borderId="20" xfId="0" applyFont="1" applyFill="1" applyBorder="1" applyAlignment="1">
      <alignment vertical="top" wrapText="1"/>
    </xf>
    <xf numFmtId="0" fontId="0" fillId="0" borderId="9" xfId="0" applyFill="1" applyBorder="1" applyAlignment="1">
      <alignment vertical="top" wrapText="1"/>
    </xf>
    <xf numFmtId="165" fontId="10" fillId="0" borderId="43" xfId="0" applyNumberFormat="1" applyFont="1" applyFill="1" applyBorder="1" applyAlignment="1">
      <alignment horizontal="center" vertical="center" wrapText="1"/>
    </xf>
    <xf numFmtId="0" fontId="0" fillId="0" borderId="24" xfId="0" applyFont="1" applyFill="1" applyBorder="1" applyAlignment="1">
      <alignment horizontal="center" vertical="center" wrapText="1"/>
    </xf>
    <xf numFmtId="165" fontId="10" fillId="0" borderId="31" xfId="0" applyNumberFormat="1" applyFont="1" applyFill="1" applyBorder="1" applyAlignment="1">
      <alignment horizontal="center" vertical="center" wrapText="1"/>
    </xf>
    <xf numFmtId="0" fontId="0" fillId="0" borderId="32" xfId="0" applyFont="1" applyFill="1" applyBorder="1" applyAlignment="1">
      <alignment horizontal="center" vertical="center" wrapText="1"/>
    </xf>
    <xf numFmtId="0" fontId="7" fillId="0" borderId="1" xfId="0" applyFont="1" applyFill="1" applyBorder="1" applyAlignment="1">
      <alignment horizontal="center" vertical="top"/>
    </xf>
    <xf numFmtId="0" fontId="7" fillId="0" borderId="18" xfId="0" applyFont="1" applyFill="1" applyBorder="1" applyAlignment="1">
      <alignment horizontal="center" vertical="top"/>
    </xf>
    <xf numFmtId="0" fontId="7" fillId="0" borderId="19" xfId="0" applyFont="1" applyFill="1" applyBorder="1" applyAlignment="1">
      <alignment horizontal="center" vertical="top"/>
    </xf>
    <xf numFmtId="0" fontId="7" fillId="0" borderId="7" xfId="0" applyFont="1" applyFill="1" applyBorder="1" applyAlignment="1">
      <alignment horizontal="center" vertical="top"/>
    </xf>
    <xf numFmtId="0" fontId="8" fillId="0" borderId="22" xfId="0" applyFont="1" applyFill="1" applyBorder="1" applyAlignment="1">
      <alignment horizontal="center" vertical="top" wrapText="1"/>
    </xf>
    <xf numFmtId="0" fontId="7" fillId="2" borderId="14" xfId="0" applyFont="1" applyFill="1" applyBorder="1" applyAlignment="1">
      <alignment horizontal="center" vertical="top"/>
    </xf>
    <xf numFmtId="0" fontId="3" fillId="2" borderId="25" xfId="0" applyFont="1" applyFill="1" applyBorder="1" applyAlignment="1">
      <alignment horizontal="center" vertical="top"/>
    </xf>
    <xf numFmtId="0" fontId="3" fillId="2" borderId="14" xfId="0" applyFont="1" applyFill="1" applyBorder="1" applyAlignment="1">
      <alignment horizontal="center" vertical="top"/>
    </xf>
    <xf numFmtId="0" fontId="3" fillId="2" borderId="27" xfId="0" applyFont="1" applyFill="1" applyBorder="1" applyAlignment="1">
      <alignment horizontal="center" vertical="top"/>
    </xf>
    <xf numFmtId="0" fontId="4" fillId="2" borderId="2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3" fillId="0" borderId="0" xfId="0" applyFont="1" applyFill="1" applyBorder="1" applyAlignment="1">
      <alignment vertical="center" wrapText="1"/>
    </xf>
    <xf numFmtId="0" fontId="0" fillId="0" borderId="0" xfId="0" applyAlignment="1"/>
    <xf numFmtId="0" fontId="0" fillId="0" borderId="0" xfId="0" applyFill="1" applyAlignment="1">
      <alignment wrapText="1"/>
    </xf>
    <xf numFmtId="0" fontId="0" fillId="0" borderId="0" xfId="0" applyAlignment="1">
      <alignment wrapText="1"/>
    </xf>
    <xf numFmtId="0" fontId="0" fillId="0" borderId="0" xfId="0" applyFill="1" applyAlignment="1"/>
    <xf numFmtId="0" fontId="3" fillId="0" borderId="15" xfId="0" applyFont="1" applyFill="1" applyBorder="1" applyAlignment="1">
      <alignment horizontal="center" vertical="top"/>
    </xf>
    <xf numFmtId="0" fontId="2" fillId="0" borderId="15" xfId="0" applyFont="1" applyFill="1" applyBorder="1" applyAlignment="1">
      <alignment horizontal="center" vertical="top"/>
    </xf>
    <xf numFmtId="0" fontId="5" fillId="0" borderId="36" xfId="0" applyFont="1" applyFill="1" applyBorder="1" applyAlignment="1">
      <alignment horizontal="center" vertical="top" wrapText="1"/>
    </xf>
    <xf numFmtId="0" fontId="0" fillId="0" borderId="36" xfId="0" applyFill="1" applyBorder="1" applyAlignment="1">
      <alignment horizontal="center" vertical="top" wrapText="1"/>
    </xf>
    <xf numFmtId="0" fontId="0" fillId="0" borderId="15" xfId="0" applyFill="1" applyBorder="1" applyAlignment="1">
      <alignment horizontal="center" vertical="top" wrapText="1"/>
    </xf>
    <xf numFmtId="0" fontId="0" fillId="0" borderId="5"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16" xfId="0" applyFont="1" applyFill="1" applyBorder="1" applyAlignment="1">
      <alignment horizontal="left" vertical="top" wrapText="1"/>
    </xf>
    <xf numFmtId="0" fontId="0" fillId="0" borderId="0" xfId="0" applyFont="1" applyFill="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8" xfId="0" applyFont="1" applyFill="1" applyBorder="1" applyAlignment="1">
      <alignment horizontal="left" vertical="justify"/>
    </xf>
    <xf numFmtId="0" fontId="0" fillId="0" borderId="10" xfId="0" applyFont="1" applyFill="1" applyBorder="1" applyAlignment="1">
      <alignment horizontal="left" vertical="justify"/>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27"/>
  <sheetViews>
    <sheetView tabSelected="1" topLeftCell="A10" zoomScale="80" zoomScaleNormal="80" workbookViewId="0">
      <selection activeCell="B11" sqref="B11:B15"/>
    </sheetView>
  </sheetViews>
  <sheetFormatPr defaultRowHeight="15" x14ac:dyDescent="0.25"/>
  <cols>
    <col min="2" max="2" width="34.5703125" style="30" customWidth="1"/>
    <col min="3" max="3" width="27" customWidth="1"/>
    <col min="4" max="4" width="18.140625" style="30" customWidth="1"/>
    <col min="5" max="5" width="27.42578125" style="30" customWidth="1"/>
    <col min="6" max="6" width="16.140625" style="30" bestFit="1" customWidth="1"/>
    <col min="7" max="7" width="20.28515625" style="30" customWidth="1"/>
    <col min="8" max="16" width="9.140625" style="30"/>
    <col min="18" max="18" width="17.7109375" customWidth="1"/>
    <col min="19" max="19" width="16.42578125" customWidth="1"/>
  </cols>
  <sheetData>
    <row r="1" spans="1:17" x14ac:dyDescent="0.25">
      <c r="A1" s="1"/>
      <c r="C1" s="2"/>
      <c r="Q1" s="2"/>
    </row>
    <row r="2" spans="1:17" ht="23.25" thickBot="1" x14ac:dyDescent="0.35">
      <c r="A2" s="105" t="s">
        <v>67</v>
      </c>
      <c r="B2" s="105"/>
      <c r="C2" s="105"/>
      <c r="D2" s="105"/>
      <c r="E2" s="105"/>
      <c r="F2" s="105"/>
      <c r="G2" s="105"/>
      <c r="H2" s="105"/>
      <c r="I2" s="105"/>
      <c r="J2" s="105"/>
      <c r="K2" s="105"/>
      <c r="L2" s="105"/>
      <c r="M2" s="105"/>
      <c r="N2" s="105"/>
      <c r="O2" s="105"/>
      <c r="P2" s="105"/>
      <c r="Q2" s="105"/>
    </row>
    <row r="3" spans="1:17" ht="15.75" x14ac:dyDescent="0.25">
      <c r="A3" s="97" t="s">
        <v>0</v>
      </c>
      <c r="B3" s="99" t="s">
        <v>1</v>
      </c>
      <c r="C3" s="101" t="s">
        <v>2</v>
      </c>
      <c r="D3" s="103" t="s">
        <v>3</v>
      </c>
      <c r="E3" s="99" t="s">
        <v>49</v>
      </c>
      <c r="F3" s="99" t="s">
        <v>52</v>
      </c>
      <c r="G3" s="99"/>
      <c r="H3" s="106" t="s">
        <v>57</v>
      </c>
      <c r="I3" s="107"/>
      <c r="J3" s="107"/>
      <c r="K3" s="107"/>
      <c r="L3" s="107"/>
      <c r="M3" s="107"/>
      <c r="N3" s="107"/>
      <c r="O3" s="107"/>
      <c r="P3" s="107"/>
      <c r="Q3" s="108"/>
    </row>
    <row r="4" spans="1:17" ht="48" customHeight="1" thickBot="1" x14ac:dyDescent="0.3">
      <c r="A4" s="98"/>
      <c r="B4" s="100"/>
      <c r="C4" s="102"/>
      <c r="D4" s="104"/>
      <c r="E4" s="100"/>
      <c r="F4" s="31" t="s">
        <v>4</v>
      </c>
      <c r="G4" s="32" t="s">
        <v>5</v>
      </c>
      <c r="H4" s="109"/>
      <c r="I4" s="110"/>
      <c r="J4" s="110"/>
      <c r="K4" s="110"/>
      <c r="L4" s="110"/>
      <c r="M4" s="110"/>
      <c r="N4" s="110"/>
      <c r="O4" s="110"/>
      <c r="P4" s="110"/>
      <c r="Q4" s="111"/>
    </row>
    <row r="5" spans="1:17" ht="16.5" thickBot="1" x14ac:dyDescent="0.3">
      <c r="A5" s="3"/>
      <c r="B5" s="33"/>
      <c r="C5" s="4"/>
      <c r="D5" s="33"/>
      <c r="E5" s="33"/>
      <c r="F5" s="33"/>
      <c r="G5" s="34"/>
      <c r="H5" s="35"/>
      <c r="I5" s="36"/>
      <c r="J5" s="36"/>
      <c r="K5" s="36"/>
      <c r="L5" s="36"/>
      <c r="M5" s="36"/>
      <c r="N5" s="36"/>
      <c r="O5" s="36"/>
      <c r="P5" s="36"/>
      <c r="Q5" s="5"/>
    </row>
    <row r="6" spans="1:17" ht="31.5" x14ac:dyDescent="0.25">
      <c r="A6" s="112">
        <v>1</v>
      </c>
      <c r="B6" s="146" t="s">
        <v>6</v>
      </c>
      <c r="C6" s="150" t="s">
        <v>7</v>
      </c>
      <c r="D6" s="45" t="s">
        <v>8</v>
      </c>
      <c r="E6" s="46">
        <f>E7+E8+E9+E10</f>
        <v>3152444.5</v>
      </c>
      <c r="F6" s="46">
        <f>F7+F8+F9+F10</f>
        <v>1446158.4000000001</v>
      </c>
      <c r="G6" s="47">
        <f>F6/E6*100</f>
        <v>45.874190647924181</v>
      </c>
      <c r="H6" s="156" t="s">
        <v>51</v>
      </c>
      <c r="I6" s="157"/>
      <c r="J6" s="157"/>
      <c r="K6" s="157"/>
      <c r="L6" s="157"/>
      <c r="M6" s="157"/>
      <c r="N6" s="157"/>
      <c r="O6" s="157"/>
      <c r="P6" s="157"/>
      <c r="Q6" s="158"/>
    </row>
    <row r="7" spans="1:17" ht="31.5" x14ac:dyDescent="0.25">
      <c r="A7" s="113"/>
      <c r="B7" s="147"/>
      <c r="C7" s="151"/>
      <c r="D7" s="48" t="s">
        <v>9</v>
      </c>
      <c r="E7" s="49">
        <v>93867.199999999997</v>
      </c>
      <c r="F7" s="49">
        <v>48813.3</v>
      </c>
      <c r="G7" s="44">
        <f>F7/E7*100</f>
        <v>52.002509928920858</v>
      </c>
      <c r="H7" s="159"/>
      <c r="I7" s="160"/>
      <c r="J7" s="160"/>
      <c r="K7" s="160"/>
      <c r="L7" s="160"/>
      <c r="M7" s="160"/>
      <c r="N7" s="160"/>
      <c r="O7" s="160"/>
      <c r="P7" s="160"/>
      <c r="Q7" s="161"/>
    </row>
    <row r="8" spans="1:17" ht="47.25" x14ac:dyDescent="0.25">
      <c r="A8" s="113"/>
      <c r="B8" s="147"/>
      <c r="C8" s="151"/>
      <c r="D8" s="48" t="s">
        <v>10</v>
      </c>
      <c r="E8" s="49">
        <v>2261502.5</v>
      </c>
      <c r="F8" s="49">
        <v>985220.4</v>
      </c>
      <c r="G8" s="44">
        <f>F8/E8*100</f>
        <v>43.564860087486082</v>
      </c>
      <c r="H8" s="159"/>
      <c r="I8" s="160"/>
      <c r="J8" s="160"/>
      <c r="K8" s="160"/>
      <c r="L8" s="160"/>
      <c r="M8" s="160"/>
      <c r="N8" s="160"/>
      <c r="O8" s="160"/>
      <c r="P8" s="160"/>
      <c r="Q8" s="161"/>
    </row>
    <row r="9" spans="1:17" ht="47.25" x14ac:dyDescent="0.25">
      <c r="A9" s="114"/>
      <c r="B9" s="148"/>
      <c r="C9" s="151"/>
      <c r="D9" s="50" t="s">
        <v>11</v>
      </c>
      <c r="E9" s="51">
        <v>797074.8</v>
      </c>
      <c r="F9" s="51">
        <v>412124.7</v>
      </c>
      <c r="G9" s="52">
        <f>F9/E9*100</f>
        <v>51.704645536403859</v>
      </c>
      <c r="H9" s="159"/>
      <c r="I9" s="160"/>
      <c r="J9" s="160"/>
      <c r="K9" s="160"/>
      <c r="L9" s="160"/>
      <c r="M9" s="160"/>
      <c r="N9" s="160"/>
      <c r="O9" s="160"/>
      <c r="P9" s="160"/>
      <c r="Q9" s="161"/>
    </row>
    <row r="10" spans="1:17" ht="36" customHeight="1" thickBot="1" x14ac:dyDescent="0.3">
      <c r="A10" s="115"/>
      <c r="B10" s="149"/>
      <c r="C10" s="152"/>
      <c r="D10" s="53" t="s">
        <v>12</v>
      </c>
      <c r="E10" s="54">
        <v>0</v>
      </c>
      <c r="F10" s="54">
        <v>0</v>
      </c>
      <c r="G10" s="55">
        <v>0</v>
      </c>
      <c r="H10" s="162"/>
      <c r="I10" s="163"/>
      <c r="J10" s="163"/>
      <c r="K10" s="163"/>
      <c r="L10" s="163"/>
      <c r="M10" s="163"/>
      <c r="N10" s="163"/>
      <c r="O10" s="163"/>
      <c r="P10" s="163"/>
      <c r="Q10" s="164"/>
    </row>
    <row r="11" spans="1:17" ht="31.5" x14ac:dyDescent="0.25">
      <c r="A11" s="112">
        <v>2</v>
      </c>
      <c r="B11" s="116" t="s">
        <v>13</v>
      </c>
      <c r="C11" s="153" t="s">
        <v>14</v>
      </c>
      <c r="D11" s="57" t="s">
        <v>8</v>
      </c>
      <c r="E11" s="11">
        <f>E12+E13+E14+E15</f>
        <v>40343.199999999997</v>
      </c>
      <c r="F11" s="11">
        <f>F12+F13+F14+F15</f>
        <v>20232.400000000001</v>
      </c>
      <c r="G11" s="11">
        <f>F11/E11*100</f>
        <v>50.150706934501976</v>
      </c>
      <c r="H11" s="129" t="s">
        <v>66</v>
      </c>
      <c r="I11" s="130"/>
      <c r="J11" s="130"/>
      <c r="K11" s="130"/>
      <c r="L11" s="130"/>
      <c r="M11" s="130"/>
      <c r="N11" s="130"/>
      <c r="O11" s="130"/>
      <c r="P11" s="130"/>
      <c r="Q11" s="131"/>
    </row>
    <row r="12" spans="1:17" ht="31.5" x14ac:dyDescent="0.25">
      <c r="A12" s="113"/>
      <c r="B12" s="117"/>
      <c r="C12" s="154"/>
      <c r="D12" s="58" t="s">
        <v>9</v>
      </c>
      <c r="E12" s="13">
        <v>0</v>
      </c>
      <c r="F12" s="13">
        <v>0</v>
      </c>
      <c r="G12" s="13">
        <v>0</v>
      </c>
      <c r="H12" s="132"/>
      <c r="I12" s="133"/>
      <c r="J12" s="133"/>
      <c r="K12" s="133"/>
      <c r="L12" s="133"/>
      <c r="M12" s="133"/>
      <c r="N12" s="133"/>
      <c r="O12" s="133"/>
      <c r="P12" s="133"/>
      <c r="Q12" s="134"/>
    </row>
    <row r="13" spans="1:17" ht="47.25" x14ac:dyDescent="0.25">
      <c r="A13" s="113"/>
      <c r="B13" s="117"/>
      <c r="C13" s="154"/>
      <c r="D13" s="58" t="s">
        <v>10</v>
      </c>
      <c r="E13" s="12">
        <v>25178.400000000001</v>
      </c>
      <c r="F13" s="13">
        <v>10241.200000000001</v>
      </c>
      <c r="G13" s="13">
        <f>F13/E13*100</f>
        <v>40.674546436628219</v>
      </c>
      <c r="H13" s="132"/>
      <c r="I13" s="133"/>
      <c r="J13" s="133"/>
      <c r="K13" s="133"/>
      <c r="L13" s="133"/>
      <c r="M13" s="133"/>
      <c r="N13" s="133"/>
      <c r="O13" s="133"/>
      <c r="P13" s="133"/>
      <c r="Q13" s="134"/>
    </row>
    <row r="14" spans="1:17" ht="47.25" x14ac:dyDescent="0.25">
      <c r="A14" s="113"/>
      <c r="B14" s="118"/>
      <c r="C14" s="154"/>
      <c r="D14" s="58" t="s">
        <v>11</v>
      </c>
      <c r="E14" s="21">
        <v>15164.8</v>
      </c>
      <c r="F14" s="13">
        <v>9991.2000000000007</v>
      </c>
      <c r="G14" s="13">
        <f>F14/E14*100</f>
        <v>65.884152774847024</v>
      </c>
      <c r="H14" s="132"/>
      <c r="I14" s="133"/>
      <c r="J14" s="133"/>
      <c r="K14" s="133"/>
      <c r="L14" s="133"/>
      <c r="M14" s="133"/>
      <c r="N14" s="133"/>
      <c r="O14" s="133"/>
      <c r="P14" s="133"/>
      <c r="Q14" s="134"/>
    </row>
    <row r="15" spans="1:17" ht="167.25" customHeight="1" thickBot="1" x14ac:dyDescent="0.3">
      <c r="A15" s="115"/>
      <c r="B15" s="119"/>
      <c r="C15" s="155"/>
      <c r="D15" s="9" t="s">
        <v>12</v>
      </c>
      <c r="E15" s="14">
        <v>0</v>
      </c>
      <c r="F15" s="14">
        <v>0</v>
      </c>
      <c r="G15" s="14">
        <v>0</v>
      </c>
      <c r="H15" s="135"/>
      <c r="I15" s="136"/>
      <c r="J15" s="136"/>
      <c r="K15" s="136"/>
      <c r="L15" s="136"/>
      <c r="M15" s="136"/>
      <c r="N15" s="136"/>
      <c r="O15" s="136"/>
      <c r="P15" s="136"/>
      <c r="Q15" s="137"/>
    </row>
    <row r="16" spans="1:17" ht="31.5" x14ac:dyDescent="0.25">
      <c r="A16" s="112">
        <v>3</v>
      </c>
      <c r="B16" s="116" t="s">
        <v>79</v>
      </c>
      <c r="C16" s="120" t="s">
        <v>15</v>
      </c>
      <c r="D16" s="6" t="s">
        <v>8</v>
      </c>
      <c r="E16" s="11">
        <f>E17+E18+E19+E20</f>
        <v>449257.3</v>
      </c>
      <c r="F16" s="11">
        <f>F17+F18+F19+F20</f>
        <v>180829.59999999998</v>
      </c>
      <c r="G16" s="11">
        <f t="shared" ref="G16:G21" si="0">F16/E16*100</f>
        <v>40.250787243746508</v>
      </c>
      <c r="H16" s="129" t="s">
        <v>69</v>
      </c>
      <c r="I16" s="130"/>
      <c r="J16" s="130"/>
      <c r="K16" s="130"/>
      <c r="L16" s="130"/>
      <c r="M16" s="130"/>
      <c r="N16" s="130"/>
      <c r="O16" s="130"/>
      <c r="P16" s="130"/>
      <c r="Q16" s="131"/>
    </row>
    <row r="17" spans="1:17" ht="31.5" x14ac:dyDescent="0.25">
      <c r="A17" s="113"/>
      <c r="B17" s="117"/>
      <c r="C17" s="121"/>
      <c r="D17" s="7" t="s">
        <v>9</v>
      </c>
      <c r="E17" s="13">
        <v>10416</v>
      </c>
      <c r="F17" s="13">
        <v>29.9</v>
      </c>
      <c r="G17" s="13">
        <f t="shared" si="0"/>
        <v>0.28705837173579107</v>
      </c>
      <c r="H17" s="132"/>
      <c r="I17" s="133"/>
      <c r="J17" s="133"/>
      <c r="K17" s="133"/>
      <c r="L17" s="133"/>
      <c r="M17" s="133"/>
      <c r="N17" s="133"/>
      <c r="O17" s="133"/>
      <c r="P17" s="133"/>
      <c r="Q17" s="134"/>
    </row>
    <row r="18" spans="1:17" ht="47.25" x14ac:dyDescent="0.25">
      <c r="A18" s="113"/>
      <c r="B18" s="117"/>
      <c r="C18" s="121"/>
      <c r="D18" s="8" t="s">
        <v>10</v>
      </c>
      <c r="E18" s="12">
        <v>21269.599999999999</v>
      </c>
      <c r="F18" s="13">
        <v>3557</v>
      </c>
      <c r="G18" s="13">
        <f t="shared" si="0"/>
        <v>16.723398653477265</v>
      </c>
      <c r="H18" s="132"/>
      <c r="I18" s="133"/>
      <c r="J18" s="133"/>
      <c r="K18" s="133"/>
      <c r="L18" s="133"/>
      <c r="M18" s="133"/>
      <c r="N18" s="133"/>
      <c r="O18" s="133"/>
      <c r="P18" s="133"/>
      <c r="Q18" s="134"/>
    </row>
    <row r="19" spans="1:17" ht="47.25" x14ac:dyDescent="0.25">
      <c r="A19" s="114"/>
      <c r="B19" s="118"/>
      <c r="C19" s="121"/>
      <c r="D19" s="7" t="s">
        <v>11</v>
      </c>
      <c r="E19" s="22">
        <v>417569.2</v>
      </c>
      <c r="F19" s="19">
        <v>177241.9</v>
      </c>
      <c r="G19" s="19">
        <f t="shared" si="0"/>
        <v>42.446114320692232</v>
      </c>
      <c r="H19" s="132"/>
      <c r="I19" s="133"/>
      <c r="J19" s="133"/>
      <c r="K19" s="133"/>
      <c r="L19" s="133"/>
      <c r="M19" s="133"/>
      <c r="N19" s="133"/>
      <c r="O19" s="133"/>
      <c r="P19" s="133"/>
      <c r="Q19" s="134"/>
    </row>
    <row r="20" spans="1:17" ht="169.5" customHeight="1" thickBot="1" x14ac:dyDescent="0.3">
      <c r="A20" s="115"/>
      <c r="B20" s="119"/>
      <c r="C20" s="122"/>
      <c r="D20" s="10" t="s">
        <v>12</v>
      </c>
      <c r="E20" s="23">
        <v>2.5</v>
      </c>
      <c r="F20" s="14">
        <v>0.8</v>
      </c>
      <c r="G20" s="14">
        <f t="shared" si="0"/>
        <v>32</v>
      </c>
      <c r="H20" s="135"/>
      <c r="I20" s="136"/>
      <c r="J20" s="136"/>
      <c r="K20" s="136"/>
      <c r="L20" s="136"/>
      <c r="M20" s="136"/>
      <c r="N20" s="136"/>
      <c r="O20" s="136"/>
      <c r="P20" s="136"/>
      <c r="Q20" s="137"/>
    </row>
    <row r="21" spans="1:17" ht="31.5" x14ac:dyDescent="0.25">
      <c r="A21" s="123">
        <v>4</v>
      </c>
      <c r="B21" s="126" t="s">
        <v>16</v>
      </c>
      <c r="C21" s="126" t="s">
        <v>14</v>
      </c>
      <c r="D21" s="45" t="s">
        <v>8</v>
      </c>
      <c r="E21" s="46">
        <f>E22+E23+E24+E25</f>
        <v>295616.89999999997</v>
      </c>
      <c r="F21" s="46">
        <f>F22+F23+F24+F25</f>
        <v>134065.29999999999</v>
      </c>
      <c r="G21" s="46">
        <f t="shared" si="0"/>
        <v>45.351026954142334</v>
      </c>
      <c r="H21" s="129" t="s">
        <v>70</v>
      </c>
      <c r="I21" s="138"/>
      <c r="J21" s="138"/>
      <c r="K21" s="138"/>
      <c r="L21" s="138"/>
      <c r="M21" s="138"/>
      <c r="N21" s="138"/>
      <c r="O21" s="138"/>
      <c r="P21" s="138"/>
      <c r="Q21" s="139"/>
    </row>
    <row r="22" spans="1:17" ht="31.5" x14ac:dyDescent="0.25">
      <c r="A22" s="124"/>
      <c r="B22" s="127"/>
      <c r="C22" s="127"/>
      <c r="D22" s="48" t="s">
        <v>9</v>
      </c>
      <c r="E22" s="49">
        <v>0</v>
      </c>
      <c r="F22" s="49">
        <v>0</v>
      </c>
      <c r="G22" s="49">
        <v>0</v>
      </c>
      <c r="H22" s="140"/>
      <c r="I22" s="141"/>
      <c r="J22" s="141"/>
      <c r="K22" s="141"/>
      <c r="L22" s="141"/>
      <c r="M22" s="141"/>
      <c r="N22" s="141"/>
      <c r="O22" s="141"/>
      <c r="P22" s="141"/>
      <c r="Q22" s="142"/>
    </row>
    <row r="23" spans="1:17" ht="47.25" x14ac:dyDescent="0.25">
      <c r="A23" s="124"/>
      <c r="B23" s="127"/>
      <c r="C23" s="127"/>
      <c r="D23" s="48" t="s">
        <v>10</v>
      </c>
      <c r="E23" s="43">
        <v>10904.1</v>
      </c>
      <c r="F23" s="59">
        <v>4144</v>
      </c>
      <c r="G23" s="49">
        <f>F23/E23*100</f>
        <v>38.004053521152592</v>
      </c>
      <c r="H23" s="140"/>
      <c r="I23" s="141"/>
      <c r="J23" s="141"/>
      <c r="K23" s="141"/>
      <c r="L23" s="141"/>
      <c r="M23" s="141"/>
      <c r="N23" s="141"/>
      <c r="O23" s="141"/>
      <c r="P23" s="141"/>
      <c r="Q23" s="142"/>
    </row>
    <row r="24" spans="1:17" ht="47.25" x14ac:dyDescent="0.25">
      <c r="A24" s="124"/>
      <c r="B24" s="127"/>
      <c r="C24" s="127"/>
      <c r="D24" s="48" t="s">
        <v>11</v>
      </c>
      <c r="E24" s="43">
        <v>284712.8</v>
      </c>
      <c r="F24" s="49">
        <v>129921.3</v>
      </c>
      <c r="G24" s="49">
        <f>F24/E24*100</f>
        <v>45.632405708489401</v>
      </c>
      <c r="H24" s="140"/>
      <c r="I24" s="141"/>
      <c r="J24" s="141"/>
      <c r="K24" s="141"/>
      <c r="L24" s="141"/>
      <c r="M24" s="141"/>
      <c r="N24" s="141"/>
      <c r="O24" s="141"/>
      <c r="P24" s="141"/>
      <c r="Q24" s="142"/>
    </row>
    <row r="25" spans="1:17" ht="178.5" customHeight="1" thickBot="1" x14ac:dyDescent="0.3">
      <c r="A25" s="125"/>
      <c r="B25" s="128"/>
      <c r="C25" s="128"/>
      <c r="D25" s="60" t="s">
        <v>17</v>
      </c>
      <c r="E25" s="61">
        <v>0</v>
      </c>
      <c r="F25" s="56">
        <v>0</v>
      </c>
      <c r="G25" s="54">
        <v>0</v>
      </c>
      <c r="H25" s="143"/>
      <c r="I25" s="144"/>
      <c r="J25" s="144"/>
      <c r="K25" s="144"/>
      <c r="L25" s="144"/>
      <c r="M25" s="144"/>
      <c r="N25" s="144"/>
      <c r="O25" s="144"/>
      <c r="P25" s="144"/>
      <c r="Q25" s="145"/>
    </row>
    <row r="26" spans="1:17" ht="31.5" x14ac:dyDescent="0.25">
      <c r="A26" s="112">
        <v>5</v>
      </c>
      <c r="B26" s="116" t="s">
        <v>18</v>
      </c>
      <c r="C26" s="153" t="s">
        <v>14</v>
      </c>
      <c r="D26" s="6" t="s">
        <v>8</v>
      </c>
      <c r="E26" s="11">
        <f>E27+E28+E29</f>
        <v>16211</v>
      </c>
      <c r="F26" s="11">
        <f>F27+F28+F29</f>
        <v>9501.2000000000007</v>
      </c>
      <c r="G26" s="92">
        <f>F26/E26*100</f>
        <v>58.609586083523538</v>
      </c>
      <c r="H26" s="129" t="s">
        <v>50</v>
      </c>
      <c r="I26" s="130"/>
      <c r="J26" s="130"/>
      <c r="K26" s="130"/>
      <c r="L26" s="130"/>
      <c r="M26" s="130"/>
      <c r="N26" s="130"/>
      <c r="O26" s="130"/>
      <c r="P26" s="130"/>
      <c r="Q26" s="131"/>
    </row>
    <row r="27" spans="1:17" ht="31.5" x14ac:dyDescent="0.25">
      <c r="A27" s="113"/>
      <c r="B27" s="117"/>
      <c r="C27" s="154"/>
      <c r="D27" s="7" t="s">
        <v>9</v>
      </c>
      <c r="E27" s="18">
        <v>0</v>
      </c>
      <c r="F27" s="18">
        <v>0</v>
      </c>
      <c r="G27" s="18">
        <v>0</v>
      </c>
      <c r="H27" s="132"/>
      <c r="I27" s="133"/>
      <c r="J27" s="133"/>
      <c r="K27" s="133"/>
      <c r="L27" s="133"/>
      <c r="M27" s="133"/>
      <c r="N27" s="133"/>
      <c r="O27" s="133"/>
      <c r="P27" s="133"/>
      <c r="Q27" s="134"/>
    </row>
    <row r="28" spans="1:17" ht="47.25" x14ac:dyDescent="0.25">
      <c r="A28" s="113"/>
      <c r="B28" s="117"/>
      <c r="C28" s="154"/>
      <c r="D28" s="7" t="s">
        <v>10</v>
      </c>
      <c r="E28" s="21">
        <v>11129.5</v>
      </c>
      <c r="F28" s="13">
        <v>5689.2</v>
      </c>
      <c r="G28" s="18">
        <f>F28/E28*100</f>
        <v>51.118199380026056</v>
      </c>
      <c r="H28" s="132"/>
      <c r="I28" s="133"/>
      <c r="J28" s="133"/>
      <c r="K28" s="133"/>
      <c r="L28" s="133"/>
      <c r="M28" s="133"/>
      <c r="N28" s="133"/>
      <c r="O28" s="133"/>
      <c r="P28" s="133"/>
      <c r="Q28" s="134"/>
    </row>
    <row r="29" spans="1:17" ht="68.25" customHeight="1" thickBot="1" x14ac:dyDescent="0.3">
      <c r="A29" s="115"/>
      <c r="B29" s="119"/>
      <c r="C29" s="155"/>
      <c r="D29" s="9" t="s">
        <v>11</v>
      </c>
      <c r="E29" s="23">
        <v>5081.5</v>
      </c>
      <c r="F29" s="13">
        <v>3812</v>
      </c>
      <c r="G29" s="62">
        <f>F29/E29*100</f>
        <v>75.017219325002458</v>
      </c>
      <c r="H29" s="135"/>
      <c r="I29" s="136"/>
      <c r="J29" s="136"/>
      <c r="K29" s="136"/>
      <c r="L29" s="136"/>
      <c r="M29" s="136"/>
      <c r="N29" s="136"/>
      <c r="O29" s="136"/>
      <c r="P29" s="136"/>
      <c r="Q29" s="137"/>
    </row>
    <row r="30" spans="1:17" ht="31.5" x14ac:dyDescent="0.25">
      <c r="A30" s="112">
        <v>6</v>
      </c>
      <c r="B30" s="116" t="s">
        <v>19</v>
      </c>
      <c r="C30" s="153" t="s">
        <v>20</v>
      </c>
      <c r="D30" s="57" t="s">
        <v>8</v>
      </c>
      <c r="E30" s="11">
        <f>E31+E32+E33+E34</f>
        <v>2649.5</v>
      </c>
      <c r="F30" s="11">
        <f>F31+F32+F33+F34</f>
        <v>0</v>
      </c>
      <c r="G30" s="92">
        <f t="shared" ref="G30:G32" si="1">F30/E30*100</f>
        <v>0</v>
      </c>
      <c r="H30" s="165" t="s">
        <v>71</v>
      </c>
      <c r="I30" s="166"/>
      <c r="J30" s="166"/>
      <c r="K30" s="166"/>
      <c r="L30" s="166"/>
      <c r="M30" s="166"/>
      <c r="N30" s="166"/>
      <c r="O30" s="166"/>
      <c r="P30" s="166"/>
      <c r="Q30" s="167"/>
    </row>
    <row r="31" spans="1:17" ht="31.5" x14ac:dyDescent="0.25">
      <c r="A31" s="113"/>
      <c r="B31" s="117"/>
      <c r="C31" s="154"/>
      <c r="D31" s="58" t="s">
        <v>9</v>
      </c>
      <c r="E31" s="24">
        <v>0</v>
      </c>
      <c r="F31" s="24">
        <v>0</v>
      </c>
      <c r="G31" s="24">
        <v>0</v>
      </c>
      <c r="H31" s="165"/>
      <c r="I31" s="166"/>
      <c r="J31" s="166"/>
      <c r="K31" s="166"/>
      <c r="L31" s="166"/>
      <c r="M31" s="166"/>
      <c r="N31" s="166"/>
      <c r="O31" s="166"/>
      <c r="P31" s="166"/>
      <c r="Q31" s="167"/>
    </row>
    <row r="32" spans="1:17" ht="47.25" x14ac:dyDescent="0.25">
      <c r="A32" s="113"/>
      <c r="B32" s="117"/>
      <c r="C32" s="154"/>
      <c r="D32" s="63" t="s">
        <v>10</v>
      </c>
      <c r="E32" s="24">
        <v>2649.5</v>
      </c>
      <c r="F32" s="24">
        <v>0</v>
      </c>
      <c r="G32" s="18">
        <f t="shared" si="1"/>
        <v>0</v>
      </c>
      <c r="H32" s="165"/>
      <c r="I32" s="166"/>
      <c r="J32" s="166"/>
      <c r="K32" s="166"/>
      <c r="L32" s="166"/>
      <c r="M32" s="166"/>
      <c r="N32" s="166"/>
      <c r="O32" s="166"/>
      <c r="P32" s="166"/>
      <c r="Q32" s="167"/>
    </row>
    <row r="33" spans="1:17" ht="47.25" x14ac:dyDescent="0.25">
      <c r="A33" s="114"/>
      <c r="B33" s="118"/>
      <c r="C33" s="154"/>
      <c r="D33" s="64" t="s">
        <v>11</v>
      </c>
      <c r="E33" s="24">
        <v>0</v>
      </c>
      <c r="F33" s="24">
        <v>0</v>
      </c>
      <c r="G33" s="24">
        <v>0</v>
      </c>
      <c r="H33" s="165"/>
      <c r="I33" s="166"/>
      <c r="J33" s="166"/>
      <c r="K33" s="166"/>
      <c r="L33" s="166"/>
      <c r="M33" s="166"/>
      <c r="N33" s="166"/>
      <c r="O33" s="166"/>
      <c r="P33" s="166"/>
      <c r="Q33" s="167"/>
    </row>
    <row r="34" spans="1:17" ht="32.25" thickBot="1" x14ac:dyDescent="0.3">
      <c r="A34" s="115"/>
      <c r="B34" s="119"/>
      <c r="C34" s="155"/>
      <c r="D34" s="9" t="s">
        <v>21</v>
      </c>
      <c r="E34" s="24">
        <v>0</v>
      </c>
      <c r="F34" s="24">
        <v>0</v>
      </c>
      <c r="G34" s="24">
        <v>0</v>
      </c>
      <c r="H34" s="168"/>
      <c r="I34" s="169"/>
      <c r="J34" s="169"/>
      <c r="K34" s="169"/>
      <c r="L34" s="169"/>
      <c r="M34" s="169"/>
      <c r="N34" s="169"/>
      <c r="O34" s="169"/>
      <c r="P34" s="169"/>
      <c r="Q34" s="170"/>
    </row>
    <row r="35" spans="1:17" ht="31.5" x14ac:dyDescent="0.25">
      <c r="A35" s="112">
        <v>7</v>
      </c>
      <c r="B35" s="116" t="s">
        <v>22</v>
      </c>
      <c r="C35" s="153" t="s">
        <v>20</v>
      </c>
      <c r="D35" s="6" t="s">
        <v>8</v>
      </c>
      <c r="E35" s="11">
        <f>E36+E37+E38+E39</f>
        <v>11279.3</v>
      </c>
      <c r="F35" s="11">
        <f>F36+F37+F38+F39</f>
        <v>7881.3</v>
      </c>
      <c r="G35" s="11">
        <f>F35/E35*100</f>
        <v>69.874017004601356</v>
      </c>
      <c r="H35" s="129" t="s">
        <v>72</v>
      </c>
      <c r="I35" s="130"/>
      <c r="J35" s="130"/>
      <c r="K35" s="130"/>
      <c r="L35" s="130"/>
      <c r="M35" s="130"/>
      <c r="N35" s="130"/>
      <c r="O35" s="130"/>
      <c r="P35" s="130"/>
      <c r="Q35" s="131"/>
    </row>
    <row r="36" spans="1:17" ht="31.5" x14ac:dyDescent="0.25">
      <c r="A36" s="113"/>
      <c r="B36" s="117"/>
      <c r="C36" s="154"/>
      <c r="D36" s="7" t="s">
        <v>9</v>
      </c>
      <c r="E36" s="13">
        <v>0</v>
      </c>
      <c r="F36" s="13">
        <v>0</v>
      </c>
      <c r="G36" s="13">
        <v>0</v>
      </c>
      <c r="H36" s="132"/>
      <c r="I36" s="133"/>
      <c r="J36" s="133"/>
      <c r="K36" s="133"/>
      <c r="L36" s="133"/>
      <c r="M36" s="133"/>
      <c r="N36" s="133"/>
      <c r="O36" s="133"/>
      <c r="P36" s="133"/>
      <c r="Q36" s="134"/>
    </row>
    <row r="37" spans="1:17" ht="47.25" x14ac:dyDescent="0.25">
      <c r="A37" s="113"/>
      <c r="B37" s="117"/>
      <c r="C37" s="154"/>
      <c r="D37" s="7" t="s">
        <v>10</v>
      </c>
      <c r="E37" s="21">
        <v>10979.3</v>
      </c>
      <c r="F37" s="13">
        <v>7881.3</v>
      </c>
      <c r="G37" s="13">
        <f>F37/E37*100</f>
        <v>71.783264871166651</v>
      </c>
      <c r="H37" s="132"/>
      <c r="I37" s="133"/>
      <c r="J37" s="133"/>
      <c r="K37" s="133"/>
      <c r="L37" s="133"/>
      <c r="M37" s="133"/>
      <c r="N37" s="133"/>
      <c r="O37" s="133"/>
      <c r="P37" s="133"/>
      <c r="Q37" s="134"/>
    </row>
    <row r="38" spans="1:17" ht="47.25" x14ac:dyDescent="0.25">
      <c r="A38" s="113"/>
      <c r="B38" s="118"/>
      <c r="C38" s="154"/>
      <c r="D38" s="7" t="s">
        <v>11</v>
      </c>
      <c r="E38" s="24">
        <v>300</v>
      </c>
      <c r="F38" s="13">
        <v>0</v>
      </c>
      <c r="G38" s="13">
        <f>F38/E38*100</f>
        <v>0</v>
      </c>
      <c r="H38" s="132"/>
      <c r="I38" s="133"/>
      <c r="J38" s="133"/>
      <c r="K38" s="133"/>
      <c r="L38" s="133"/>
      <c r="M38" s="133"/>
      <c r="N38" s="133"/>
      <c r="O38" s="133"/>
      <c r="P38" s="133"/>
      <c r="Q38" s="134"/>
    </row>
    <row r="39" spans="1:17" ht="165.75" customHeight="1" thickBot="1" x14ac:dyDescent="0.3">
      <c r="A39" s="115"/>
      <c r="B39" s="119"/>
      <c r="C39" s="155"/>
      <c r="D39" s="9" t="s">
        <v>21</v>
      </c>
      <c r="E39" s="14">
        <v>0</v>
      </c>
      <c r="F39" s="14">
        <v>0</v>
      </c>
      <c r="G39" s="14">
        <v>0</v>
      </c>
      <c r="H39" s="135"/>
      <c r="I39" s="136"/>
      <c r="J39" s="136"/>
      <c r="K39" s="136"/>
      <c r="L39" s="136"/>
      <c r="M39" s="136"/>
      <c r="N39" s="136"/>
      <c r="O39" s="136"/>
      <c r="P39" s="136"/>
      <c r="Q39" s="137"/>
    </row>
    <row r="40" spans="1:17" ht="31.5" x14ac:dyDescent="0.25">
      <c r="A40" s="112">
        <v>8</v>
      </c>
      <c r="B40" s="116" t="s">
        <v>23</v>
      </c>
      <c r="C40" s="153" t="s">
        <v>24</v>
      </c>
      <c r="D40" s="6" t="s">
        <v>8</v>
      </c>
      <c r="E40" s="11">
        <f>E41+E42+E43+E44</f>
        <v>649540.5</v>
      </c>
      <c r="F40" s="11">
        <f>F41+F42+F43+F44</f>
        <v>126961.5</v>
      </c>
      <c r="G40" s="25">
        <f>F40/E40*100</f>
        <v>19.546356231828501</v>
      </c>
      <c r="H40" s="129" t="s">
        <v>73</v>
      </c>
      <c r="I40" s="130"/>
      <c r="J40" s="130"/>
      <c r="K40" s="130"/>
      <c r="L40" s="130"/>
      <c r="M40" s="130"/>
      <c r="N40" s="130"/>
      <c r="O40" s="130"/>
      <c r="P40" s="130"/>
      <c r="Q40" s="131"/>
    </row>
    <row r="41" spans="1:17" ht="31.5" x14ac:dyDescent="0.25">
      <c r="A41" s="113"/>
      <c r="B41" s="117"/>
      <c r="C41" s="154"/>
      <c r="D41" s="7" t="s">
        <v>9</v>
      </c>
      <c r="E41" s="13">
        <v>76083.399999999994</v>
      </c>
      <c r="F41" s="13">
        <v>87.5</v>
      </c>
      <c r="G41" s="18">
        <f>F41/E41*100</f>
        <v>0.11500537567984608</v>
      </c>
      <c r="H41" s="132"/>
      <c r="I41" s="133"/>
      <c r="J41" s="133"/>
      <c r="K41" s="133"/>
      <c r="L41" s="133"/>
      <c r="M41" s="133"/>
      <c r="N41" s="133"/>
      <c r="O41" s="133"/>
      <c r="P41" s="133"/>
      <c r="Q41" s="134"/>
    </row>
    <row r="42" spans="1:17" ht="47.25" x14ac:dyDescent="0.25">
      <c r="A42" s="113"/>
      <c r="B42" s="117"/>
      <c r="C42" s="154"/>
      <c r="D42" s="7" t="s">
        <v>10</v>
      </c>
      <c r="E42" s="21">
        <v>566794.5</v>
      </c>
      <c r="F42" s="49">
        <v>125549.2</v>
      </c>
      <c r="G42" s="18">
        <f>F42/E42*100</f>
        <v>22.150744229169479</v>
      </c>
      <c r="H42" s="132"/>
      <c r="I42" s="133"/>
      <c r="J42" s="133"/>
      <c r="K42" s="133"/>
      <c r="L42" s="133"/>
      <c r="M42" s="133"/>
      <c r="N42" s="133"/>
      <c r="O42" s="133"/>
      <c r="P42" s="133"/>
      <c r="Q42" s="134"/>
    </row>
    <row r="43" spans="1:17" ht="47.25" x14ac:dyDescent="0.25">
      <c r="A43" s="114"/>
      <c r="B43" s="118"/>
      <c r="C43" s="154"/>
      <c r="D43" s="8" t="s">
        <v>11</v>
      </c>
      <c r="E43" s="24">
        <v>1334</v>
      </c>
      <c r="F43" s="26">
        <v>165.6</v>
      </c>
      <c r="G43" s="20">
        <f>F43/E43*100</f>
        <v>12.413793103448276</v>
      </c>
      <c r="H43" s="132"/>
      <c r="I43" s="133"/>
      <c r="J43" s="133"/>
      <c r="K43" s="133"/>
      <c r="L43" s="133"/>
      <c r="M43" s="133"/>
      <c r="N43" s="133"/>
      <c r="O43" s="133"/>
      <c r="P43" s="133"/>
      <c r="Q43" s="134"/>
    </row>
    <row r="44" spans="1:17" ht="177.75" customHeight="1" thickBot="1" x14ac:dyDescent="0.3">
      <c r="A44" s="115"/>
      <c r="B44" s="119"/>
      <c r="C44" s="155"/>
      <c r="D44" s="9" t="s">
        <v>21</v>
      </c>
      <c r="E44" s="14">
        <v>5328.6</v>
      </c>
      <c r="F44" s="14">
        <v>1159.2</v>
      </c>
      <c r="G44" s="20">
        <f>F44/E44*100</f>
        <v>21.754306947415831</v>
      </c>
      <c r="H44" s="135"/>
      <c r="I44" s="136"/>
      <c r="J44" s="136"/>
      <c r="K44" s="136"/>
      <c r="L44" s="136"/>
      <c r="M44" s="136"/>
      <c r="N44" s="136"/>
      <c r="O44" s="136"/>
      <c r="P44" s="136"/>
      <c r="Q44" s="137"/>
    </row>
    <row r="45" spans="1:17" ht="31.5" x14ac:dyDescent="0.25">
      <c r="A45" s="173">
        <v>9</v>
      </c>
      <c r="B45" s="153" t="s">
        <v>25</v>
      </c>
      <c r="C45" s="153" t="s">
        <v>26</v>
      </c>
      <c r="D45" s="6" t="s">
        <v>8</v>
      </c>
      <c r="E45" s="11">
        <f>E46+E47+E48+E49</f>
        <v>1109907.5999999999</v>
      </c>
      <c r="F45" s="11">
        <f>F46+F47+F48+F49</f>
        <v>595503</v>
      </c>
      <c r="G45" s="65">
        <f t="shared" ref="G45" si="2">F45/E45*100</f>
        <v>53.653385200714013</v>
      </c>
      <c r="H45" s="129" t="s">
        <v>74</v>
      </c>
      <c r="I45" s="130"/>
      <c r="J45" s="130"/>
      <c r="K45" s="130"/>
      <c r="L45" s="130"/>
      <c r="M45" s="130"/>
      <c r="N45" s="130"/>
      <c r="O45" s="130"/>
      <c r="P45" s="130"/>
      <c r="Q45" s="131"/>
    </row>
    <row r="46" spans="1:17" ht="31.5" x14ac:dyDescent="0.25">
      <c r="A46" s="174"/>
      <c r="B46" s="154"/>
      <c r="C46" s="154"/>
      <c r="D46" s="7" t="s">
        <v>9</v>
      </c>
      <c r="E46" s="13">
        <v>0</v>
      </c>
      <c r="F46" s="13">
        <v>0</v>
      </c>
      <c r="G46" s="66">
        <v>0</v>
      </c>
      <c r="H46" s="132"/>
      <c r="I46" s="133"/>
      <c r="J46" s="133"/>
      <c r="K46" s="133"/>
      <c r="L46" s="133"/>
      <c r="M46" s="133"/>
      <c r="N46" s="133"/>
      <c r="O46" s="133"/>
      <c r="P46" s="133"/>
      <c r="Q46" s="134"/>
    </row>
    <row r="47" spans="1:17" ht="47.25" x14ac:dyDescent="0.25">
      <c r="A47" s="174"/>
      <c r="B47" s="154"/>
      <c r="C47" s="154"/>
      <c r="D47" s="7" t="s">
        <v>10</v>
      </c>
      <c r="E47" s="21">
        <v>1015675.7</v>
      </c>
      <c r="F47" s="13">
        <v>575873.5</v>
      </c>
      <c r="G47" s="66">
        <f>F47/E47*100</f>
        <v>56.698560377096754</v>
      </c>
      <c r="H47" s="132"/>
      <c r="I47" s="133"/>
      <c r="J47" s="133"/>
      <c r="K47" s="133"/>
      <c r="L47" s="133"/>
      <c r="M47" s="133"/>
      <c r="N47" s="133"/>
      <c r="O47" s="133"/>
      <c r="P47" s="133"/>
      <c r="Q47" s="134"/>
    </row>
    <row r="48" spans="1:17" ht="47.25" x14ac:dyDescent="0.25">
      <c r="A48" s="174"/>
      <c r="B48" s="154"/>
      <c r="C48" s="154"/>
      <c r="D48" s="7" t="s">
        <v>11</v>
      </c>
      <c r="E48" s="12">
        <v>94076.4</v>
      </c>
      <c r="F48" s="67">
        <v>19629.5</v>
      </c>
      <c r="G48" s="66">
        <f>F48/E48*100</f>
        <v>20.865488050137973</v>
      </c>
      <c r="H48" s="132"/>
      <c r="I48" s="133"/>
      <c r="J48" s="133"/>
      <c r="K48" s="133"/>
      <c r="L48" s="133"/>
      <c r="M48" s="133"/>
      <c r="N48" s="133"/>
      <c r="O48" s="133"/>
      <c r="P48" s="133"/>
      <c r="Q48" s="134"/>
    </row>
    <row r="49" spans="1:17" ht="18" customHeight="1" x14ac:dyDescent="0.25">
      <c r="A49" s="174"/>
      <c r="B49" s="154"/>
      <c r="C49" s="154"/>
      <c r="D49" s="176" t="s">
        <v>12</v>
      </c>
      <c r="E49" s="178">
        <v>155.5</v>
      </c>
      <c r="F49" s="178">
        <v>0</v>
      </c>
      <c r="G49" s="180">
        <v>0</v>
      </c>
      <c r="H49" s="132"/>
      <c r="I49" s="133"/>
      <c r="J49" s="133"/>
      <c r="K49" s="133"/>
      <c r="L49" s="133"/>
      <c r="M49" s="133"/>
      <c r="N49" s="133"/>
      <c r="O49" s="133"/>
      <c r="P49" s="133"/>
      <c r="Q49" s="134"/>
    </row>
    <row r="50" spans="1:17" ht="386.25" customHeight="1" thickBot="1" x14ac:dyDescent="0.3">
      <c r="A50" s="175"/>
      <c r="B50" s="155"/>
      <c r="C50" s="155"/>
      <c r="D50" s="177"/>
      <c r="E50" s="179"/>
      <c r="F50" s="179"/>
      <c r="G50" s="181"/>
      <c r="H50" s="135"/>
      <c r="I50" s="136"/>
      <c r="J50" s="136"/>
      <c r="K50" s="136"/>
      <c r="L50" s="136"/>
      <c r="M50" s="136"/>
      <c r="N50" s="136"/>
      <c r="O50" s="136"/>
      <c r="P50" s="136"/>
      <c r="Q50" s="137"/>
    </row>
    <row r="51" spans="1:17" ht="31.5" x14ac:dyDescent="0.25">
      <c r="A51" s="171">
        <v>10</v>
      </c>
      <c r="B51" s="172" t="s">
        <v>27</v>
      </c>
      <c r="C51" s="154" t="s">
        <v>28</v>
      </c>
      <c r="D51" s="88" t="s">
        <v>8</v>
      </c>
      <c r="E51" s="92">
        <f>E52+E53+E54+E55</f>
        <v>25</v>
      </c>
      <c r="F51" s="92">
        <f>F52+F53+F54+F55</f>
        <v>0</v>
      </c>
      <c r="G51" s="92">
        <f>F51/E51*100</f>
        <v>0</v>
      </c>
      <c r="H51" s="129" t="s">
        <v>59</v>
      </c>
      <c r="I51" s="130"/>
      <c r="J51" s="130"/>
      <c r="K51" s="130"/>
      <c r="L51" s="130"/>
      <c r="M51" s="130"/>
      <c r="N51" s="130"/>
      <c r="O51" s="130"/>
      <c r="P51" s="130"/>
      <c r="Q51" s="131"/>
    </row>
    <row r="52" spans="1:17" ht="31.5" x14ac:dyDescent="0.25">
      <c r="A52" s="113"/>
      <c r="B52" s="117"/>
      <c r="C52" s="154"/>
      <c r="D52" s="7" t="s">
        <v>9</v>
      </c>
      <c r="E52" s="18">
        <v>0</v>
      </c>
      <c r="F52" s="18">
        <v>0</v>
      </c>
      <c r="G52" s="18">
        <v>0</v>
      </c>
      <c r="H52" s="132"/>
      <c r="I52" s="133"/>
      <c r="J52" s="133"/>
      <c r="K52" s="133"/>
      <c r="L52" s="133"/>
      <c r="M52" s="133"/>
      <c r="N52" s="133"/>
      <c r="O52" s="133"/>
      <c r="P52" s="133"/>
      <c r="Q52" s="134"/>
    </row>
    <row r="53" spans="1:17" ht="47.25" x14ac:dyDescent="0.25">
      <c r="A53" s="113"/>
      <c r="B53" s="117"/>
      <c r="C53" s="154"/>
      <c r="D53" s="7" t="s">
        <v>10</v>
      </c>
      <c r="E53" s="18">
        <v>0</v>
      </c>
      <c r="F53" s="18">
        <v>0</v>
      </c>
      <c r="G53" s="18">
        <v>0</v>
      </c>
      <c r="H53" s="132"/>
      <c r="I53" s="133"/>
      <c r="J53" s="133"/>
      <c r="K53" s="133"/>
      <c r="L53" s="133"/>
      <c r="M53" s="133"/>
      <c r="N53" s="133"/>
      <c r="O53" s="133"/>
      <c r="P53" s="133"/>
      <c r="Q53" s="134"/>
    </row>
    <row r="54" spans="1:17" ht="47.25" x14ac:dyDescent="0.25">
      <c r="A54" s="114"/>
      <c r="B54" s="118"/>
      <c r="C54" s="154"/>
      <c r="D54" s="8" t="s">
        <v>11</v>
      </c>
      <c r="E54" s="89">
        <v>25</v>
      </c>
      <c r="F54" s="18">
        <v>0</v>
      </c>
      <c r="G54" s="20">
        <f>F54/E54*100</f>
        <v>0</v>
      </c>
      <c r="H54" s="132"/>
      <c r="I54" s="133"/>
      <c r="J54" s="133"/>
      <c r="K54" s="133"/>
      <c r="L54" s="133"/>
      <c r="M54" s="133"/>
      <c r="N54" s="133"/>
      <c r="O54" s="133"/>
      <c r="P54" s="133"/>
      <c r="Q54" s="134"/>
    </row>
    <row r="55" spans="1:17" ht="32.25" thickBot="1" x14ac:dyDescent="0.3">
      <c r="A55" s="115"/>
      <c r="B55" s="119"/>
      <c r="C55" s="155"/>
      <c r="D55" s="9" t="s">
        <v>12</v>
      </c>
      <c r="E55" s="90">
        <v>0</v>
      </c>
      <c r="F55" s="62">
        <v>0</v>
      </c>
      <c r="G55" s="62">
        <v>0</v>
      </c>
      <c r="H55" s="135"/>
      <c r="I55" s="136"/>
      <c r="J55" s="136"/>
      <c r="K55" s="136"/>
      <c r="L55" s="136"/>
      <c r="M55" s="136"/>
      <c r="N55" s="136"/>
      <c r="O55" s="136"/>
      <c r="P55" s="136"/>
      <c r="Q55" s="137"/>
    </row>
    <row r="56" spans="1:17" ht="31.5" x14ac:dyDescent="0.25">
      <c r="A56" s="173">
        <v>11</v>
      </c>
      <c r="B56" s="153" t="s">
        <v>29</v>
      </c>
      <c r="C56" s="153" t="s">
        <v>28</v>
      </c>
      <c r="D56" s="6" t="s">
        <v>8</v>
      </c>
      <c r="E56" s="11">
        <f>E57+E58+E59+E60</f>
        <v>12682.400000000001</v>
      </c>
      <c r="F56" s="11">
        <f>F57+F58+F59+F60</f>
        <v>4420.8</v>
      </c>
      <c r="G56" s="11">
        <f>F56/E56*100</f>
        <v>34.857755629849237</v>
      </c>
      <c r="H56" s="129" t="s">
        <v>75</v>
      </c>
      <c r="I56" s="130"/>
      <c r="J56" s="130"/>
      <c r="K56" s="130"/>
      <c r="L56" s="130"/>
      <c r="M56" s="130"/>
      <c r="N56" s="130"/>
      <c r="O56" s="130"/>
      <c r="P56" s="130"/>
      <c r="Q56" s="131"/>
    </row>
    <row r="57" spans="1:17" ht="31.5" x14ac:dyDescent="0.25">
      <c r="A57" s="174"/>
      <c r="B57" s="154"/>
      <c r="C57" s="154"/>
      <c r="D57" s="7" t="s">
        <v>9</v>
      </c>
      <c r="E57" s="19">
        <v>4835.1000000000004</v>
      </c>
      <c r="F57" s="19">
        <v>2663.5</v>
      </c>
      <c r="G57" s="13">
        <f t="shared" ref="G57:G60" si="3">F57/E57*100</f>
        <v>55.086761390664094</v>
      </c>
      <c r="H57" s="132"/>
      <c r="I57" s="133"/>
      <c r="J57" s="133"/>
      <c r="K57" s="133"/>
      <c r="L57" s="133"/>
      <c r="M57" s="133"/>
      <c r="N57" s="133"/>
      <c r="O57" s="133"/>
      <c r="P57" s="133"/>
      <c r="Q57" s="134"/>
    </row>
    <row r="58" spans="1:17" ht="47.25" x14ac:dyDescent="0.25">
      <c r="A58" s="174"/>
      <c r="B58" s="154"/>
      <c r="C58" s="154"/>
      <c r="D58" s="7" t="s">
        <v>10</v>
      </c>
      <c r="E58" s="68">
        <v>7295.6</v>
      </c>
      <c r="F58" s="13">
        <v>1607.2</v>
      </c>
      <c r="G58" s="13">
        <f>F58/E58*100</f>
        <v>22.029716541477054</v>
      </c>
      <c r="H58" s="132"/>
      <c r="I58" s="133"/>
      <c r="J58" s="133"/>
      <c r="K58" s="133"/>
      <c r="L58" s="133"/>
      <c r="M58" s="133"/>
      <c r="N58" s="133"/>
      <c r="O58" s="133"/>
      <c r="P58" s="133"/>
      <c r="Q58" s="134"/>
    </row>
    <row r="59" spans="1:17" ht="47.25" x14ac:dyDescent="0.25">
      <c r="A59" s="174"/>
      <c r="B59" s="154"/>
      <c r="C59" s="154"/>
      <c r="D59" s="7" t="s">
        <v>11</v>
      </c>
      <c r="E59" s="12">
        <v>550</v>
      </c>
      <c r="F59" s="13">
        <v>150.1</v>
      </c>
      <c r="G59" s="13">
        <f t="shared" si="3"/>
        <v>27.290909090909089</v>
      </c>
      <c r="H59" s="132"/>
      <c r="I59" s="133"/>
      <c r="J59" s="133"/>
      <c r="K59" s="133"/>
      <c r="L59" s="133"/>
      <c r="M59" s="133"/>
      <c r="N59" s="133"/>
      <c r="O59" s="133"/>
      <c r="P59" s="133"/>
      <c r="Q59" s="134"/>
    </row>
    <row r="60" spans="1:17" ht="132.75" customHeight="1" thickBot="1" x14ac:dyDescent="0.3">
      <c r="A60" s="175"/>
      <c r="B60" s="155"/>
      <c r="C60" s="155"/>
      <c r="D60" s="10" t="s">
        <v>12</v>
      </c>
      <c r="E60" s="69">
        <v>1.7</v>
      </c>
      <c r="F60" s="70">
        <v>0</v>
      </c>
      <c r="G60" s="70">
        <f t="shared" si="3"/>
        <v>0</v>
      </c>
      <c r="H60" s="135"/>
      <c r="I60" s="136"/>
      <c r="J60" s="136"/>
      <c r="K60" s="136"/>
      <c r="L60" s="136"/>
      <c r="M60" s="136"/>
      <c r="N60" s="136"/>
      <c r="O60" s="136"/>
      <c r="P60" s="136"/>
      <c r="Q60" s="137"/>
    </row>
    <row r="61" spans="1:17" ht="31.5" x14ac:dyDescent="0.25">
      <c r="A61" s="112">
        <v>12</v>
      </c>
      <c r="B61" s="146" t="s">
        <v>58</v>
      </c>
      <c r="C61" s="150" t="s">
        <v>30</v>
      </c>
      <c r="D61" s="45" t="s">
        <v>8</v>
      </c>
      <c r="E61" s="11">
        <f>E62+E63+E64+E65</f>
        <v>29422.7</v>
      </c>
      <c r="F61" s="11">
        <f>F62+F63+F64+F65</f>
        <v>12885.2</v>
      </c>
      <c r="G61" s="25">
        <f>F61/E61*100</f>
        <v>43.793397614766832</v>
      </c>
      <c r="H61" s="129" t="s">
        <v>56</v>
      </c>
      <c r="I61" s="130"/>
      <c r="J61" s="130"/>
      <c r="K61" s="130"/>
      <c r="L61" s="130"/>
      <c r="M61" s="130"/>
      <c r="N61" s="130"/>
      <c r="O61" s="130"/>
      <c r="P61" s="130"/>
      <c r="Q61" s="131"/>
    </row>
    <row r="62" spans="1:17" ht="31.5" x14ac:dyDescent="0.25">
      <c r="A62" s="113"/>
      <c r="B62" s="147"/>
      <c r="C62" s="151"/>
      <c r="D62" s="48" t="s">
        <v>9</v>
      </c>
      <c r="E62" s="13">
        <v>0</v>
      </c>
      <c r="F62" s="13">
        <v>0</v>
      </c>
      <c r="G62" s="18">
        <v>0</v>
      </c>
      <c r="H62" s="132"/>
      <c r="I62" s="133"/>
      <c r="J62" s="133"/>
      <c r="K62" s="133"/>
      <c r="L62" s="133"/>
      <c r="M62" s="133"/>
      <c r="N62" s="133"/>
      <c r="O62" s="133"/>
      <c r="P62" s="133"/>
      <c r="Q62" s="134"/>
    </row>
    <row r="63" spans="1:17" ht="47.25" x14ac:dyDescent="0.25">
      <c r="A63" s="113"/>
      <c r="B63" s="147"/>
      <c r="C63" s="151"/>
      <c r="D63" s="48" t="s">
        <v>10</v>
      </c>
      <c r="E63" s="13">
        <v>41.2</v>
      </c>
      <c r="F63" s="13">
        <v>0</v>
      </c>
      <c r="G63" s="18">
        <v>0</v>
      </c>
      <c r="H63" s="132"/>
      <c r="I63" s="133"/>
      <c r="J63" s="133"/>
      <c r="K63" s="133"/>
      <c r="L63" s="133"/>
      <c r="M63" s="133"/>
      <c r="N63" s="133"/>
      <c r="O63" s="133"/>
      <c r="P63" s="133"/>
      <c r="Q63" s="134"/>
    </row>
    <row r="64" spans="1:17" ht="47.25" x14ac:dyDescent="0.25">
      <c r="A64" s="113"/>
      <c r="B64" s="148"/>
      <c r="C64" s="151"/>
      <c r="D64" s="48" t="s">
        <v>11</v>
      </c>
      <c r="E64" s="12">
        <v>29381.5</v>
      </c>
      <c r="F64" s="13">
        <v>12885.2</v>
      </c>
      <c r="G64" s="18">
        <f>F64/E64*100</f>
        <v>43.85480659598727</v>
      </c>
      <c r="H64" s="132"/>
      <c r="I64" s="133"/>
      <c r="J64" s="133"/>
      <c r="K64" s="133"/>
      <c r="L64" s="133"/>
      <c r="M64" s="133"/>
      <c r="N64" s="133"/>
      <c r="O64" s="133"/>
      <c r="P64" s="133"/>
      <c r="Q64" s="134"/>
    </row>
    <row r="65" spans="1:18" ht="32.25" thickBot="1" x14ac:dyDescent="0.3">
      <c r="A65" s="115"/>
      <c r="B65" s="149"/>
      <c r="C65" s="152"/>
      <c r="D65" s="71" t="s">
        <v>12</v>
      </c>
      <c r="E65" s="72">
        <v>0</v>
      </c>
      <c r="F65" s="14">
        <v>0</v>
      </c>
      <c r="G65" s="62">
        <v>0</v>
      </c>
      <c r="H65" s="135"/>
      <c r="I65" s="136"/>
      <c r="J65" s="136"/>
      <c r="K65" s="136"/>
      <c r="L65" s="136"/>
      <c r="M65" s="136"/>
      <c r="N65" s="136"/>
      <c r="O65" s="136"/>
      <c r="P65" s="136"/>
      <c r="Q65" s="137"/>
    </row>
    <row r="66" spans="1:18" ht="31.5" x14ac:dyDescent="0.25">
      <c r="A66" s="112">
        <v>13</v>
      </c>
      <c r="B66" s="116" t="s">
        <v>31</v>
      </c>
      <c r="C66" s="153" t="s">
        <v>26</v>
      </c>
      <c r="D66" s="6" t="s">
        <v>8</v>
      </c>
      <c r="E66" s="11">
        <f>E67+E68+E69+E70</f>
        <v>47871.4</v>
      </c>
      <c r="F66" s="11">
        <f>F67+F68+F69+F70</f>
        <v>10170.200000000001</v>
      </c>
      <c r="G66" s="25">
        <f>F66/E66*100</f>
        <v>21.244835120761042</v>
      </c>
      <c r="H66" s="129" t="s">
        <v>53</v>
      </c>
      <c r="I66" s="130"/>
      <c r="J66" s="130"/>
      <c r="K66" s="130"/>
      <c r="L66" s="130"/>
      <c r="M66" s="130"/>
      <c r="N66" s="130"/>
      <c r="O66" s="130"/>
      <c r="P66" s="130"/>
      <c r="Q66" s="131"/>
      <c r="R66" s="29"/>
    </row>
    <row r="67" spans="1:18" ht="31.5" x14ac:dyDescent="0.25">
      <c r="A67" s="113"/>
      <c r="B67" s="117"/>
      <c r="C67" s="154"/>
      <c r="D67" s="7" t="s">
        <v>9</v>
      </c>
      <c r="E67" s="13">
        <v>0</v>
      </c>
      <c r="F67" s="13">
        <v>0</v>
      </c>
      <c r="G67" s="18">
        <v>0</v>
      </c>
      <c r="H67" s="132"/>
      <c r="I67" s="133"/>
      <c r="J67" s="133"/>
      <c r="K67" s="133"/>
      <c r="L67" s="133"/>
      <c r="M67" s="133"/>
      <c r="N67" s="133"/>
      <c r="O67" s="133"/>
      <c r="P67" s="133"/>
      <c r="Q67" s="134"/>
    </row>
    <row r="68" spans="1:18" ht="47.25" x14ac:dyDescent="0.25">
      <c r="A68" s="113"/>
      <c r="B68" s="117"/>
      <c r="C68" s="154"/>
      <c r="D68" s="7" t="s">
        <v>10</v>
      </c>
      <c r="E68" s="21">
        <v>964.1</v>
      </c>
      <c r="F68" s="13">
        <v>145.19999999999999</v>
      </c>
      <c r="G68" s="18">
        <f>F68/E68*100</f>
        <v>15.06067835286796</v>
      </c>
      <c r="H68" s="132"/>
      <c r="I68" s="133"/>
      <c r="J68" s="133"/>
      <c r="K68" s="133"/>
      <c r="L68" s="133"/>
      <c r="M68" s="133"/>
      <c r="N68" s="133"/>
      <c r="O68" s="133"/>
      <c r="P68" s="133"/>
      <c r="Q68" s="134"/>
    </row>
    <row r="69" spans="1:18" ht="47.25" x14ac:dyDescent="0.25">
      <c r="A69" s="113"/>
      <c r="B69" s="118"/>
      <c r="C69" s="154"/>
      <c r="D69" s="7" t="s">
        <v>11</v>
      </c>
      <c r="E69" s="24">
        <v>46907.3</v>
      </c>
      <c r="F69" s="13">
        <v>10025</v>
      </c>
      <c r="G69" s="18">
        <f>F69/E69*100</f>
        <v>21.371939975227736</v>
      </c>
      <c r="H69" s="132"/>
      <c r="I69" s="133"/>
      <c r="J69" s="133"/>
      <c r="K69" s="133"/>
      <c r="L69" s="133"/>
      <c r="M69" s="133"/>
      <c r="N69" s="133"/>
      <c r="O69" s="133"/>
      <c r="P69" s="133"/>
      <c r="Q69" s="134"/>
    </row>
    <row r="70" spans="1:18" ht="32.25" thickBot="1" x14ac:dyDescent="0.3">
      <c r="A70" s="115"/>
      <c r="B70" s="119"/>
      <c r="C70" s="155"/>
      <c r="D70" s="73" t="s">
        <v>12</v>
      </c>
      <c r="E70" s="14">
        <v>0</v>
      </c>
      <c r="F70" s="14">
        <v>0</v>
      </c>
      <c r="G70" s="62">
        <v>0</v>
      </c>
      <c r="H70" s="135"/>
      <c r="I70" s="136"/>
      <c r="J70" s="136"/>
      <c r="K70" s="136"/>
      <c r="L70" s="136"/>
      <c r="M70" s="136"/>
      <c r="N70" s="136"/>
      <c r="O70" s="136"/>
      <c r="P70" s="136"/>
      <c r="Q70" s="137"/>
    </row>
    <row r="71" spans="1:18" ht="31.5" x14ac:dyDescent="0.25">
      <c r="A71" s="112">
        <v>14</v>
      </c>
      <c r="B71" s="116" t="s">
        <v>32</v>
      </c>
      <c r="C71" s="153" t="s">
        <v>33</v>
      </c>
      <c r="D71" s="6" t="s">
        <v>8</v>
      </c>
      <c r="E71" s="11">
        <f>E72+E73+E74</f>
        <v>132</v>
      </c>
      <c r="F71" s="11">
        <f>F72+F73+F74</f>
        <v>93.1</v>
      </c>
      <c r="G71" s="25">
        <f>F71/E71*100</f>
        <v>70.530303030303017</v>
      </c>
      <c r="H71" s="129" t="s">
        <v>60</v>
      </c>
      <c r="I71" s="130"/>
      <c r="J71" s="130"/>
      <c r="K71" s="130"/>
      <c r="L71" s="130"/>
      <c r="M71" s="130"/>
      <c r="N71" s="130"/>
      <c r="O71" s="130"/>
      <c r="P71" s="130"/>
      <c r="Q71" s="131"/>
    </row>
    <row r="72" spans="1:18" ht="31.5" x14ac:dyDescent="0.25">
      <c r="A72" s="113"/>
      <c r="B72" s="117"/>
      <c r="C72" s="154"/>
      <c r="D72" s="7" t="s">
        <v>9</v>
      </c>
      <c r="E72" s="13">
        <v>0</v>
      </c>
      <c r="F72" s="13">
        <v>0</v>
      </c>
      <c r="G72" s="18">
        <v>0</v>
      </c>
      <c r="H72" s="132"/>
      <c r="I72" s="133"/>
      <c r="J72" s="133"/>
      <c r="K72" s="133"/>
      <c r="L72" s="133"/>
      <c r="M72" s="133"/>
      <c r="N72" s="133"/>
      <c r="O72" s="133"/>
      <c r="P72" s="133"/>
      <c r="Q72" s="134"/>
    </row>
    <row r="73" spans="1:18" ht="47.25" x14ac:dyDescent="0.25">
      <c r="A73" s="113"/>
      <c r="B73" s="117"/>
      <c r="C73" s="154"/>
      <c r="D73" s="7" t="s">
        <v>10</v>
      </c>
      <c r="E73" s="13">
        <v>0</v>
      </c>
      <c r="F73" s="13">
        <v>0</v>
      </c>
      <c r="G73" s="18">
        <v>0</v>
      </c>
      <c r="H73" s="132"/>
      <c r="I73" s="133"/>
      <c r="J73" s="133"/>
      <c r="K73" s="133"/>
      <c r="L73" s="133"/>
      <c r="M73" s="133"/>
      <c r="N73" s="133"/>
      <c r="O73" s="133"/>
      <c r="P73" s="133"/>
      <c r="Q73" s="134"/>
    </row>
    <row r="74" spans="1:18" ht="48" thickBot="1" x14ac:dyDescent="0.3">
      <c r="A74" s="115"/>
      <c r="B74" s="119"/>
      <c r="C74" s="155"/>
      <c r="D74" s="9" t="s">
        <v>11</v>
      </c>
      <c r="E74" s="74">
        <v>132</v>
      </c>
      <c r="F74" s="14">
        <v>93.1</v>
      </c>
      <c r="G74" s="62">
        <f>F74/E74*100</f>
        <v>70.530303030303017</v>
      </c>
      <c r="H74" s="135"/>
      <c r="I74" s="136"/>
      <c r="J74" s="136"/>
      <c r="K74" s="136"/>
      <c r="L74" s="136"/>
      <c r="M74" s="136"/>
      <c r="N74" s="136"/>
      <c r="O74" s="136"/>
      <c r="P74" s="136"/>
      <c r="Q74" s="137"/>
    </row>
    <row r="75" spans="1:18" ht="31.5" x14ac:dyDescent="0.25">
      <c r="A75" s="182">
        <v>15</v>
      </c>
      <c r="B75" s="146" t="s">
        <v>34</v>
      </c>
      <c r="C75" s="150" t="s">
        <v>35</v>
      </c>
      <c r="D75" s="45" t="s">
        <v>8</v>
      </c>
      <c r="E75" s="11">
        <f>E76+E77+E78+E79</f>
        <v>12129.6</v>
      </c>
      <c r="F75" s="11">
        <f>F76+F77+F78+F79</f>
        <v>8161.4</v>
      </c>
      <c r="G75" s="25">
        <f>F75/E75*100</f>
        <v>67.284988787758877</v>
      </c>
      <c r="H75" s="129" t="s">
        <v>61</v>
      </c>
      <c r="I75" s="130"/>
      <c r="J75" s="130"/>
      <c r="K75" s="130"/>
      <c r="L75" s="130"/>
      <c r="M75" s="130"/>
      <c r="N75" s="130"/>
      <c r="O75" s="130"/>
      <c r="P75" s="130"/>
      <c r="Q75" s="131"/>
    </row>
    <row r="76" spans="1:18" ht="31.5" x14ac:dyDescent="0.25">
      <c r="A76" s="183"/>
      <c r="B76" s="147"/>
      <c r="C76" s="151"/>
      <c r="D76" s="48" t="s">
        <v>9</v>
      </c>
      <c r="E76" s="13">
        <v>0</v>
      </c>
      <c r="F76" s="13">
        <v>0</v>
      </c>
      <c r="G76" s="18">
        <v>0</v>
      </c>
      <c r="H76" s="132"/>
      <c r="I76" s="133"/>
      <c r="J76" s="133"/>
      <c r="K76" s="133"/>
      <c r="L76" s="133"/>
      <c r="M76" s="133"/>
      <c r="N76" s="133"/>
      <c r="O76" s="133"/>
      <c r="P76" s="133"/>
      <c r="Q76" s="134"/>
    </row>
    <row r="77" spans="1:18" ht="47.25" x14ac:dyDescent="0.25">
      <c r="A77" s="183"/>
      <c r="B77" s="147"/>
      <c r="C77" s="151"/>
      <c r="D77" s="50" t="s">
        <v>10</v>
      </c>
      <c r="E77" s="12">
        <v>0</v>
      </c>
      <c r="F77" s="13">
        <v>0</v>
      </c>
      <c r="G77" s="18">
        <v>0</v>
      </c>
      <c r="H77" s="132"/>
      <c r="I77" s="133"/>
      <c r="J77" s="133"/>
      <c r="K77" s="133"/>
      <c r="L77" s="133"/>
      <c r="M77" s="133"/>
      <c r="N77" s="133"/>
      <c r="O77" s="133"/>
      <c r="P77" s="133"/>
      <c r="Q77" s="134"/>
    </row>
    <row r="78" spans="1:18" ht="47.25" x14ac:dyDescent="0.25">
      <c r="A78" s="184"/>
      <c r="B78" s="148"/>
      <c r="C78" s="186"/>
      <c r="D78" s="48" t="s">
        <v>11</v>
      </c>
      <c r="E78" s="21">
        <v>12129.6</v>
      </c>
      <c r="F78" s="19">
        <v>8161.4</v>
      </c>
      <c r="G78" s="20">
        <f>F78/E78*100</f>
        <v>67.284988787758877</v>
      </c>
      <c r="H78" s="132"/>
      <c r="I78" s="133"/>
      <c r="J78" s="133"/>
      <c r="K78" s="133"/>
      <c r="L78" s="133"/>
      <c r="M78" s="133"/>
      <c r="N78" s="133"/>
      <c r="O78" s="133"/>
      <c r="P78" s="133"/>
      <c r="Q78" s="134"/>
    </row>
    <row r="79" spans="1:18" ht="277.5" customHeight="1" thickBot="1" x14ac:dyDescent="0.3">
      <c r="A79" s="185"/>
      <c r="B79" s="149"/>
      <c r="C79" s="152"/>
      <c r="D79" s="91" t="s">
        <v>17</v>
      </c>
      <c r="E79" s="23">
        <v>0</v>
      </c>
      <c r="F79" s="14">
        <v>0</v>
      </c>
      <c r="G79" s="62">
        <v>0</v>
      </c>
      <c r="H79" s="135"/>
      <c r="I79" s="136"/>
      <c r="J79" s="136"/>
      <c r="K79" s="136"/>
      <c r="L79" s="136"/>
      <c r="M79" s="136"/>
      <c r="N79" s="136"/>
      <c r="O79" s="136"/>
      <c r="P79" s="136"/>
      <c r="Q79" s="137"/>
    </row>
    <row r="80" spans="1:18" ht="31.5" x14ac:dyDescent="0.25">
      <c r="A80" s="112">
        <v>16</v>
      </c>
      <c r="B80" s="116" t="s">
        <v>36</v>
      </c>
      <c r="C80" s="153" t="s">
        <v>37</v>
      </c>
      <c r="D80" s="45" t="s">
        <v>8</v>
      </c>
      <c r="E80" s="11">
        <f>E81+E82+E83+E84</f>
        <v>266337.5</v>
      </c>
      <c r="F80" s="11">
        <f>F81+F82+F83+F84</f>
        <v>35911.599999999999</v>
      </c>
      <c r="G80" s="25">
        <f>F80/E80*100</f>
        <v>13.483493687520532</v>
      </c>
      <c r="H80" s="129" t="s">
        <v>62</v>
      </c>
      <c r="I80" s="130"/>
      <c r="J80" s="130"/>
      <c r="K80" s="130"/>
      <c r="L80" s="130"/>
      <c r="M80" s="130"/>
      <c r="N80" s="130"/>
      <c r="O80" s="130"/>
      <c r="P80" s="130"/>
      <c r="Q80" s="131"/>
    </row>
    <row r="81" spans="1:31" ht="31.5" x14ac:dyDescent="0.25">
      <c r="A81" s="113"/>
      <c r="B81" s="117"/>
      <c r="C81" s="154"/>
      <c r="D81" s="48" t="s">
        <v>9</v>
      </c>
      <c r="E81" s="13">
        <v>0</v>
      </c>
      <c r="F81" s="13">
        <v>0</v>
      </c>
      <c r="G81" s="18">
        <v>0</v>
      </c>
      <c r="H81" s="132"/>
      <c r="I81" s="133"/>
      <c r="J81" s="133"/>
      <c r="K81" s="133"/>
      <c r="L81" s="133"/>
      <c r="M81" s="133"/>
      <c r="N81" s="133"/>
      <c r="O81" s="133"/>
      <c r="P81" s="133"/>
      <c r="Q81" s="134"/>
    </row>
    <row r="82" spans="1:31" ht="47.25" x14ac:dyDescent="0.25">
      <c r="A82" s="113"/>
      <c r="B82" s="117"/>
      <c r="C82" s="154"/>
      <c r="D82" s="48" t="s">
        <v>10</v>
      </c>
      <c r="E82" s="21">
        <v>240674.5</v>
      </c>
      <c r="F82" s="13">
        <v>30919</v>
      </c>
      <c r="G82" s="18">
        <f>F82/E82*100</f>
        <v>12.846811772747008</v>
      </c>
      <c r="H82" s="132"/>
      <c r="I82" s="133"/>
      <c r="J82" s="133"/>
      <c r="K82" s="133"/>
      <c r="L82" s="133"/>
      <c r="M82" s="133"/>
      <c r="N82" s="133"/>
      <c r="O82" s="133"/>
      <c r="P82" s="133"/>
      <c r="Q82" s="134"/>
    </row>
    <row r="83" spans="1:31" ht="47.25" x14ac:dyDescent="0.25">
      <c r="A83" s="114"/>
      <c r="B83" s="118"/>
      <c r="C83" s="154"/>
      <c r="D83" s="50" t="s">
        <v>11</v>
      </c>
      <c r="E83" s="24">
        <v>22460.5</v>
      </c>
      <c r="F83" s="13">
        <v>4508.6000000000004</v>
      </c>
      <c r="G83" s="20">
        <f>F83/E83*100</f>
        <v>20.073462300483072</v>
      </c>
      <c r="H83" s="132"/>
      <c r="I83" s="133"/>
      <c r="J83" s="133"/>
      <c r="K83" s="133"/>
      <c r="L83" s="133"/>
      <c r="M83" s="133"/>
      <c r="N83" s="133"/>
      <c r="O83" s="133"/>
      <c r="P83" s="133"/>
      <c r="Q83" s="134"/>
    </row>
    <row r="84" spans="1:31" ht="32.25" thickBot="1" x14ac:dyDescent="0.3">
      <c r="A84" s="115"/>
      <c r="B84" s="119"/>
      <c r="C84" s="155"/>
      <c r="D84" s="53" t="s">
        <v>12</v>
      </c>
      <c r="E84" s="14">
        <v>3202.5</v>
      </c>
      <c r="F84" s="14">
        <v>484</v>
      </c>
      <c r="G84" s="20">
        <f>F84/E84*100</f>
        <v>15.113192818110852</v>
      </c>
      <c r="H84" s="135"/>
      <c r="I84" s="136"/>
      <c r="J84" s="136"/>
      <c r="K84" s="136"/>
      <c r="L84" s="136"/>
      <c r="M84" s="136"/>
      <c r="N84" s="136"/>
      <c r="O84" s="136"/>
      <c r="P84" s="136"/>
      <c r="Q84" s="137"/>
    </row>
    <row r="85" spans="1:31" ht="31.5" x14ac:dyDescent="0.25">
      <c r="A85" s="112">
        <v>17</v>
      </c>
      <c r="B85" s="153" t="s">
        <v>38</v>
      </c>
      <c r="C85" s="153" t="s">
        <v>39</v>
      </c>
      <c r="D85" s="6" t="s">
        <v>8</v>
      </c>
      <c r="E85" s="11">
        <f>E86+E87+E88+E89</f>
        <v>405033.8</v>
      </c>
      <c r="F85" s="11">
        <f>F86+F87+F88+F89</f>
        <v>173304.2</v>
      </c>
      <c r="G85" s="65">
        <f t="shared" ref="G85:G90" si="4">F85/E85*100</f>
        <v>42.787589578943788</v>
      </c>
      <c r="H85" s="129" t="s">
        <v>63</v>
      </c>
      <c r="I85" s="130"/>
      <c r="J85" s="130"/>
      <c r="K85" s="130"/>
      <c r="L85" s="130"/>
      <c r="M85" s="130"/>
      <c r="N85" s="130"/>
      <c r="O85" s="130"/>
      <c r="P85" s="130"/>
      <c r="Q85" s="131"/>
      <c r="S85" s="15"/>
      <c r="T85" s="16"/>
      <c r="U85" s="16"/>
      <c r="V85" s="16"/>
      <c r="W85" s="16"/>
      <c r="X85" s="16"/>
      <c r="Y85" s="16"/>
      <c r="Z85" s="16"/>
      <c r="AA85" s="16"/>
      <c r="AB85" s="16"/>
      <c r="AC85" s="16"/>
      <c r="AD85" s="16"/>
      <c r="AE85" s="16"/>
    </row>
    <row r="86" spans="1:31" ht="31.5" x14ac:dyDescent="0.25">
      <c r="A86" s="113"/>
      <c r="B86" s="154"/>
      <c r="C86" s="154"/>
      <c r="D86" s="7" t="s">
        <v>9</v>
      </c>
      <c r="E86" s="13">
        <v>6408</v>
      </c>
      <c r="F86" s="13">
        <v>3204</v>
      </c>
      <c r="G86" s="66">
        <f>F86/E86*100</f>
        <v>50</v>
      </c>
      <c r="H86" s="132"/>
      <c r="I86" s="133"/>
      <c r="J86" s="133"/>
      <c r="K86" s="133"/>
      <c r="L86" s="133"/>
      <c r="M86" s="133"/>
      <c r="N86" s="133"/>
      <c r="O86" s="133"/>
      <c r="P86" s="133"/>
      <c r="Q86" s="134"/>
      <c r="S86" s="16"/>
      <c r="T86" s="16"/>
      <c r="U86" s="16"/>
      <c r="V86" s="16"/>
      <c r="W86" s="16"/>
      <c r="X86" s="16"/>
      <c r="Y86" s="16"/>
      <c r="Z86" s="16"/>
      <c r="AA86" s="16"/>
      <c r="AB86" s="16"/>
      <c r="AC86" s="16"/>
      <c r="AD86" s="16"/>
      <c r="AE86" s="16"/>
    </row>
    <row r="87" spans="1:31" ht="47.25" x14ac:dyDescent="0.25">
      <c r="A87" s="113"/>
      <c r="B87" s="154"/>
      <c r="C87" s="154"/>
      <c r="D87" s="8" t="s">
        <v>10</v>
      </c>
      <c r="E87" s="21">
        <v>189242</v>
      </c>
      <c r="F87" s="19">
        <v>94695.9</v>
      </c>
      <c r="G87" s="75">
        <f t="shared" si="4"/>
        <v>50.039578951818307</v>
      </c>
      <c r="H87" s="132"/>
      <c r="I87" s="133"/>
      <c r="J87" s="133"/>
      <c r="K87" s="133"/>
      <c r="L87" s="133"/>
      <c r="M87" s="133"/>
      <c r="N87" s="133"/>
      <c r="O87" s="133"/>
      <c r="P87" s="133"/>
      <c r="Q87" s="134"/>
      <c r="S87" s="16"/>
      <c r="T87" s="16"/>
      <c r="U87" s="16"/>
      <c r="V87" s="16"/>
      <c r="W87" s="16"/>
      <c r="X87" s="16"/>
      <c r="Y87" s="16"/>
      <c r="Z87" s="16"/>
      <c r="AA87" s="16"/>
      <c r="AB87" s="16"/>
      <c r="AC87" s="16"/>
      <c r="AD87" s="16"/>
      <c r="AE87" s="16"/>
    </row>
    <row r="88" spans="1:31" ht="47.25" x14ac:dyDescent="0.25">
      <c r="A88" s="114"/>
      <c r="B88" s="154"/>
      <c r="C88" s="121"/>
      <c r="D88" s="76" t="s">
        <v>11</v>
      </c>
      <c r="E88" s="13">
        <v>209383.8</v>
      </c>
      <c r="F88" s="13">
        <v>75404.3</v>
      </c>
      <c r="G88" s="75">
        <f t="shared" si="4"/>
        <v>36.012480430673243</v>
      </c>
      <c r="H88" s="132"/>
      <c r="I88" s="133"/>
      <c r="J88" s="133"/>
      <c r="K88" s="133"/>
      <c r="L88" s="133"/>
      <c r="M88" s="133"/>
      <c r="N88" s="133"/>
      <c r="O88" s="133"/>
      <c r="P88" s="133"/>
      <c r="Q88" s="134"/>
      <c r="S88" s="16"/>
      <c r="T88" s="16"/>
      <c r="U88" s="16"/>
      <c r="V88" s="16"/>
      <c r="W88" s="16"/>
      <c r="X88" s="16"/>
      <c r="Y88" s="16"/>
      <c r="Z88" s="16"/>
      <c r="AA88" s="16"/>
      <c r="AB88" s="16"/>
      <c r="AC88" s="16"/>
      <c r="AD88" s="16"/>
      <c r="AE88" s="16"/>
    </row>
    <row r="89" spans="1:31" ht="165" customHeight="1" thickBot="1" x14ac:dyDescent="0.3">
      <c r="A89" s="115"/>
      <c r="B89" s="155"/>
      <c r="C89" s="155"/>
      <c r="D89" s="10" t="s">
        <v>12</v>
      </c>
      <c r="E89" s="77">
        <v>0</v>
      </c>
      <c r="F89" s="72">
        <v>0</v>
      </c>
      <c r="G89" s="75">
        <v>0</v>
      </c>
      <c r="H89" s="135"/>
      <c r="I89" s="136"/>
      <c r="J89" s="136"/>
      <c r="K89" s="136"/>
      <c r="L89" s="136"/>
      <c r="M89" s="136"/>
      <c r="N89" s="136"/>
      <c r="O89" s="136"/>
      <c r="P89" s="136"/>
      <c r="Q89" s="137"/>
      <c r="S89" s="16"/>
      <c r="T89" s="16"/>
      <c r="U89" s="16"/>
      <c r="V89" s="16"/>
      <c r="W89" s="16"/>
      <c r="X89" s="16"/>
      <c r="Y89" s="16"/>
      <c r="Z89" s="16"/>
      <c r="AA89" s="16"/>
      <c r="AB89" s="16"/>
      <c r="AC89" s="16"/>
      <c r="AD89" s="16"/>
      <c r="AE89" s="16"/>
    </row>
    <row r="90" spans="1:31" ht="31.5" x14ac:dyDescent="0.25">
      <c r="A90" s="112">
        <v>18</v>
      </c>
      <c r="B90" s="153" t="s">
        <v>55</v>
      </c>
      <c r="C90" s="153" t="s">
        <v>40</v>
      </c>
      <c r="D90" s="6" t="s">
        <v>8</v>
      </c>
      <c r="E90" s="11">
        <f>E91+E92+E93</f>
        <v>40935.199999999997</v>
      </c>
      <c r="F90" s="11">
        <f>F91+F92+F93</f>
        <v>2595.5</v>
      </c>
      <c r="G90" s="25">
        <f t="shared" si="4"/>
        <v>6.3405089018741823</v>
      </c>
      <c r="H90" s="129" t="s">
        <v>64</v>
      </c>
      <c r="I90" s="130"/>
      <c r="J90" s="130"/>
      <c r="K90" s="130"/>
      <c r="L90" s="130"/>
      <c r="M90" s="130"/>
      <c r="N90" s="130"/>
      <c r="O90" s="130"/>
      <c r="P90" s="130"/>
      <c r="Q90" s="131"/>
    </row>
    <row r="91" spans="1:31" ht="31.5" x14ac:dyDescent="0.25">
      <c r="A91" s="113"/>
      <c r="B91" s="154"/>
      <c r="C91" s="154"/>
      <c r="D91" s="7" t="s">
        <v>9</v>
      </c>
      <c r="E91" s="13">
        <v>0</v>
      </c>
      <c r="F91" s="13">
        <v>0</v>
      </c>
      <c r="G91" s="18">
        <v>0</v>
      </c>
      <c r="H91" s="132"/>
      <c r="I91" s="133"/>
      <c r="J91" s="133"/>
      <c r="K91" s="133"/>
      <c r="L91" s="133"/>
      <c r="M91" s="133"/>
      <c r="N91" s="133"/>
      <c r="O91" s="133"/>
      <c r="P91" s="133"/>
      <c r="Q91" s="134"/>
    </row>
    <row r="92" spans="1:31" ht="47.25" x14ac:dyDescent="0.25">
      <c r="A92" s="113"/>
      <c r="B92" s="154"/>
      <c r="C92" s="154"/>
      <c r="D92" s="7" t="s">
        <v>10</v>
      </c>
      <c r="E92" s="13">
        <v>29185.3</v>
      </c>
      <c r="F92" s="13">
        <v>0</v>
      </c>
      <c r="G92" s="18">
        <v>0</v>
      </c>
      <c r="H92" s="132"/>
      <c r="I92" s="133"/>
      <c r="J92" s="133"/>
      <c r="K92" s="133"/>
      <c r="L92" s="133"/>
      <c r="M92" s="133"/>
      <c r="N92" s="133"/>
      <c r="O92" s="133"/>
      <c r="P92" s="133"/>
      <c r="Q92" s="134"/>
    </row>
    <row r="93" spans="1:31" ht="115.5" customHeight="1" thickBot="1" x14ac:dyDescent="0.3">
      <c r="A93" s="113"/>
      <c r="B93" s="155"/>
      <c r="C93" s="155"/>
      <c r="D93" s="76" t="s">
        <v>11</v>
      </c>
      <c r="E93" s="12">
        <v>11749.9</v>
      </c>
      <c r="F93" s="13">
        <v>2595.5</v>
      </c>
      <c r="G93" s="18">
        <f>F93/E93*100</f>
        <v>22.089549698295304</v>
      </c>
      <c r="H93" s="135"/>
      <c r="I93" s="136"/>
      <c r="J93" s="136"/>
      <c r="K93" s="136"/>
      <c r="L93" s="136"/>
      <c r="M93" s="136"/>
      <c r="N93" s="136"/>
      <c r="O93" s="136"/>
      <c r="P93" s="136"/>
      <c r="Q93" s="137"/>
    </row>
    <row r="94" spans="1:31" ht="31.5" x14ac:dyDescent="0.25">
      <c r="A94" s="174">
        <v>19</v>
      </c>
      <c r="B94" s="116" t="s">
        <v>41</v>
      </c>
      <c r="C94" s="153" t="s">
        <v>42</v>
      </c>
      <c r="D94" s="78" t="s">
        <v>8</v>
      </c>
      <c r="E94" s="17">
        <f>E95+E96+E97+E98</f>
        <v>441625.3</v>
      </c>
      <c r="F94" s="17">
        <f>F95+F96+F97+F98</f>
        <v>212624.2</v>
      </c>
      <c r="G94" s="25">
        <f>F94/E94*100</f>
        <v>48.145837659210201</v>
      </c>
      <c r="H94" s="129" t="s">
        <v>76</v>
      </c>
      <c r="I94" s="130"/>
      <c r="J94" s="130"/>
      <c r="K94" s="130"/>
      <c r="L94" s="130"/>
      <c r="M94" s="130"/>
      <c r="N94" s="130"/>
      <c r="O94" s="130"/>
      <c r="P94" s="130"/>
      <c r="Q94" s="131"/>
    </row>
    <row r="95" spans="1:31" ht="31.5" x14ac:dyDescent="0.25">
      <c r="A95" s="174"/>
      <c r="B95" s="117"/>
      <c r="C95" s="154"/>
      <c r="D95" s="79" t="s">
        <v>9</v>
      </c>
      <c r="E95" s="80">
        <v>0</v>
      </c>
      <c r="F95" s="81">
        <v>0</v>
      </c>
      <c r="G95" s="82">
        <v>0</v>
      </c>
      <c r="H95" s="132"/>
      <c r="I95" s="133"/>
      <c r="J95" s="133"/>
      <c r="K95" s="133"/>
      <c r="L95" s="133"/>
      <c r="M95" s="133"/>
      <c r="N95" s="133"/>
      <c r="O95" s="133"/>
      <c r="P95" s="133"/>
      <c r="Q95" s="134"/>
    </row>
    <row r="96" spans="1:31" ht="47.25" x14ac:dyDescent="0.25">
      <c r="A96" s="174"/>
      <c r="B96" s="117"/>
      <c r="C96" s="154"/>
      <c r="D96" s="79" t="s">
        <v>10</v>
      </c>
      <c r="E96" s="12">
        <v>15075.1</v>
      </c>
      <c r="F96" s="13">
        <v>6664.5</v>
      </c>
      <c r="G96" s="18">
        <f>F96/E96*100</f>
        <v>44.208661965758104</v>
      </c>
      <c r="H96" s="132"/>
      <c r="I96" s="133"/>
      <c r="J96" s="133"/>
      <c r="K96" s="133"/>
      <c r="L96" s="133"/>
      <c r="M96" s="133"/>
      <c r="N96" s="133"/>
      <c r="O96" s="133"/>
      <c r="P96" s="133"/>
      <c r="Q96" s="134"/>
    </row>
    <row r="97" spans="1:17" ht="47.25" x14ac:dyDescent="0.25">
      <c r="A97" s="174"/>
      <c r="B97" s="118"/>
      <c r="C97" s="154"/>
      <c r="D97" s="79" t="s">
        <v>11</v>
      </c>
      <c r="E97" s="12">
        <v>426550.2</v>
      </c>
      <c r="F97" s="13">
        <v>205959.7</v>
      </c>
      <c r="G97" s="18">
        <f>F97/E97*100</f>
        <v>48.284984979493622</v>
      </c>
      <c r="H97" s="132"/>
      <c r="I97" s="133"/>
      <c r="J97" s="133"/>
      <c r="K97" s="133"/>
      <c r="L97" s="133"/>
      <c r="M97" s="133"/>
      <c r="N97" s="133"/>
      <c r="O97" s="133"/>
      <c r="P97" s="133"/>
      <c r="Q97" s="134"/>
    </row>
    <row r="98" spans="1:17" ht="32.25" thickBot="1" x14ac:dyDescent="0.3">
      <c r="A98" s="175"/>
      <c r="B98" s="119"/>
      <c r="C98" s="155"/>
      <c r="D98" s="73" t="s">
        <v>12</v>
      </c>
      <c r="E98" s="77">
        <v>0</v>
      </c>
      <c r="F98" s="72">
        <v>0</v>
      </c>
      <c r="G98" s="83">
        <v>0</v>
      </c>
      <c r="H98" s="135"/>
      <c r="I98" s="136"/>
      <c r="J98" s="136"/>
      <c r="K98" s="136"/>
      <c r="L98" s="136"/>
      <c r="M98" s="136"/>
      <c r="N98" s="136"/>
      <c r="O98" s="136"/>
      <c r="P98" s="136"/>
      <c r="Q98" s="137"/>
    </row>
    <row r="99" spans="1:17" ht="31.5" x14ac:dyDescent="0.25">
      <c r="A99" s="187">
        <v>20</v>
      </c>
      <c r="B99" s="150" t="s">
        <v>65</v>
      </c>
      <c r="C99" s="150" t="s">
        <v>43</v>
      </c>
      <c r="D99" s="37" t="s">
        <v>8</v>
      </c>
      <c r="E99" s="93">
        <f>E100+E101+E102+E103+E104</f>
        <v>73776.399999999994</v>
      </c>
      <c r="F99" s="93">
        <f>F100+F101+F102+F103+F104</f>
        <v>20256</v>
      </c>
      <c r="G99" s="38">
        <f>F99/E99*100</f>
        <v>27.455934418052387</v>
      </c>
      <c r="H99" s="129" t="s">
        <v>77</v>
      </c>
      <c r="I99" s="130"/>
      <c r="J99" s="130"/>
      <c r="K99" s="130"/>
      <c r="L99" s="130"/>
      <c r="M99" s="130"/>
      <c r="N99" s="130"/>
      <c r="O99" s="130"/>
      <c r="P99" s="130"/>
      <c r="Q99" s="131"/>
    </row>
    <row r="100" spans="1:17" ht="31.5" x14ac:dyDescent="0.25">
      <c r="A100" s="187"/>
      <c r="B100" s="151"/>
      <c r="C100" s="151"/>
      <c r="D100" s="39" t="s">
        <v>9</v>
      </c>
      <c r="E100" s="40">
        <v>16814.400000000001</v>
      </c>
      <c r="F100" s="41">
        <v>4888</v>
      </c>
      <c r="G100" s="42">
        <v>0</v>
      </c>
      <c r="H100" s="132"/>
      <c r="I100" s="133"/>
      <c r="J100" s="133"/>
      <c r="K100" s="133"/>
      <c r="L100" s="133"/>
      <c r="M100" s="133"/>
      <c r="N100" s="133"/>
      <c r="O100" s="133"/>
      <c r="P100" s="133"/>
      <c r="Q100" s="134"/>
    </row>
    <row r="101" spans="1:17" ht="47.25" x14ac:dyDescent="0.25">
      <c r="A101" s="187"/>
      <c r="B101" s="151"/>
      <c r="C101" s="151"/>
      <c r="D101" s="39" t="s">
        <v>10</v>
      </c>
      <c r="E101" s="43">
        <v>32545.5</v>
      </c>
      <c r="F101" s="41">
        <v>7645.3</v>
      </c>
      <c r="G101" s="44">
        <v>0</v>
      </c>
      <c r="H101" s="132"/>
      <c r="I101" s="133"/>
      <c r="J101" s="133"/>
      <c r="K101" s="133"/>
      <c r="L101" s="133"/>
      <c r="M101" s="133"/>
      <c r="N101" s="133"/>
      <c r="O101" s="133"/>
      <c r="P101" s="133"/>
      <c r="Q101" s="134"/>
    </row>
    <row r="102" spans="1:17" ht="47.25" x14ac:dyDescent="0.25">
      <c r="A102" s="187"/>
      <c r="B102" s="151"/>
      <c r="C102" s="151"/>
      <c r="D102" s="39" t="s">
        <v>11</v>
      </c>
      <c r="E102" s="43">
        <v>23916.5</v>
      </c>
      <c r="F102" s="41">
        <v>7222.7</v>
      </c>
      <c r="G102" s="44">
        <f t="shared" ref="G102:G105" si="5">F102/E102*100</f>
        <v>30.19965295925407</v>
      </c>
      <c r="H102" s="132"/>
      <c r="I102" s="133"/>
      <c r="J102" s="133"/>
      <c r="K102" s="133"/>
      <c r="L102" s="133"/>
      <c r="M102" s="133"/>
      <c r="N102" s="133"/>
      <c r="O102" s="133"/>
      <c r="P102" s="133"/>
      <c r="Q102" s="134"/>
    </row>
    <row r="103" spans="1:17" ht="31.5" x14ac:dyDescent="0.25">
      <c r="A103" s="187"/>
      <c r="B103" s="151"/>
      <c r="C103" s="151"/>
      <c r="D103" s="39" t="s">
        <v>12</v>
      </c>
      <c r="E103" s="43">
        <v>0</v>
      </c>
      <c r="F103" s="49">
        <v>0</v>
      </c>
      <c r="G103" s="44">
        <v>0</v>
      </c>
      <c r="H103" s="132"/>
      <c r="I103" s="133"/>
      <c r="J103" s="133"/>
      <c r="K103" s="133"/>
      <c r="L103" s="133"/>
      <c r="M103" s="133"/>
      <c r="N103" s="133"/>
      <c r="O103" s="133"/>
      <c r="P103" s="133"/>
      <c r="Q103" s="134"/>
    </row>
    <row r="104" spans="1:17" ht="148.5" customHeight="1" thickBot="1" x14ac:dyDescent="0.3">
      <c r="A104" s="187"/>
      <c r="B104" s="151"/>
      <c r="C104" s="151"/>
      <c r="D104" s="50" t="s">
        <v>17</v>
      </c>
      <c r="E104" s="96">
        <v>500</v>
      </c>
      <c r="F104" s="56">
        <v>500</v>
      </c>
      <c r="G104" s="44">
        <f>F104/E104*100</f>
        <v>100</v>
      </c>
      <c r="H104" s="135"/>
      <c r="I104" s="136"/>
      <c r="J104" s="136"/>
      <c r="K104" s="136"/>
      <c r="L104" s="136"/>
      <c r="M104" s="136"/>
      <c r="N104" s="136"/>
      <c r="O104" s="136"/>
      <c r="P104" s="136"/>
      <c r="Q104" s="137"/>
    </row>
    <row r="105" spans="1:17" ht="31.5" x14ac:dyDescent="0.25">
      <c r="A105" s="188">
        <v>21</v>
      </c>
      <c r="B105" s="153" t="s">
        <v>44</v>
      </c>
      <c r="C105" s="153" t="s">
        <v>26</v>
      </c>
      <c r="D105" s="78" t="s">
        <v>8</v>
      </c>
      <c r="E105" s="17">
        <f>E106+E107+E108+E109</f>
        <v>19894.600000000002</v>
      </c>
      <c r="F105" s="17">
        <f>F106+F107+F108+F109</f>
        <v>3297.8999999999996</v>
      </c>
      <c r="G105" s="65">
        <f t="shared" si="5"/>
        <v>16.576860052476547</v>
      </c>
      <c r="H105" s="129" t="s">
        <v>54</v>
      </c>
      <c r="I105" s="130"/>
      <c r="J105" s="130"/>
      <c r="K105" s="130"/>
      <c r="L105" s="130"/>
      <c r="M105" s="130"/>
      <c r="N105" s="130"/>
      <c r="O105" s="130"/>
      <c r="P105" s="130"/>
      <c r="Q105" s="131"/>
    </row>
    <row r="106" spans="1:17" ht="31.5" x14ac:dyDescent="0.25">
      <c r="A106" s="189"/>
      <c r="B106" s="154"/>
      <c r="C106" s="154"/>
      <c r="D106" s="79" t="s">
        <v>9</v>
      </c>
      <c r="E106" s="80">
        <v>6387.8</v>
      </c>
      <c r="F106" s="81">
        <v>0</v>
      </c>
      <c r="G106" s="84">
        <f>F106/E106*100</f>
        <v>0</v>
      </c>
      <c r="H106" s="132"/>
      <c r="I106" s="133"/>
      <c r="J106" s="133"/>
      <c r="K106" s="133"/>
      <c r="L106" s="133"/>
      <c r="M106" s="133"/>
      <c r="N106" s="133"/>
      <c r="O106" s="133"/>
      <c r="P106" s="133"/>
      <c r="Q106" s="134"/>
    </row>
    <row r="107" spans="1:17" ht="47.25" x14ac:dyDescent="0.25">
      <c r="A107" s="189"/>
      <c r="B107" s="154"/>
      <c r="C107" s="154"/>
      <c r="D107" s="79" t="s">
        <v>10</v>
      </c>
      <c r="E107" s="12">
        <v>11614.7</v>
      </c>
      <c r="F107" s="81">
        <v>1623.6</v>
      </c>
      <c r="G107" s="66">
        <f>F107/E107*100</f>
        <v>13.978837163250018</v>
      </c>
      <c r="H107" s="132"/>
      <c r="I107" s="133"/>
      <c r="J107" s="133"/>
      <c r="K107" s="133"/>
      <c r="L107" s="133"/>
      <c r="M107" s="133"/>
      <c r="N107" s="133"/>
      <c r="O107" s="133"/>
      <c r="P107" s="133"/>
      <c r="Q107" s="134"/>
    </row>
    <row r="108" spans="1:17" ht="47.25" x14ac:dyDescent="0.25">
      <c r="A108" s="189"/>
      <c r="B108" s="154"/>
      <c r="C108" s="154"/>
      <c r="D108" s="79" t="s">
        <v>11</v>
      </c>
      <c r="E108" s="69">
        <v>1710.4</v>
      </c>
      <c r="F108" s="81">
        <v>1674.3</v>
      </c>
      <c r="G108" s="66">
        <f>F108/E108*100</f>
        <v>97.889382600561262</v>
      </c>
      <c r="H108" s="132"/>
      <c r="I108" s="133"/>
      <c r="J108" s="133"/>
      <c r="K108" s="133"/>
      <c r="L108" s="133"/>
      <c r="M108" s="133"/>
      <c r="N108" s="133"/>
      <c r="O108" s="133"/>
      <c r="P108" s="133"/>
      <c r="Q108" s="134"/>
    </row>
    <row r="109" spans="1:17" ht="32.25" thickBot="1" x14ac:dyDescent="0.3">
      <c r="A109" s="190"/>
      <c r="B109" s="155"/>
      <c r="C109" s="155"/>
      <c r="D109" s="73" t="s">
        <v>12</v>
      </c>
      <c r="E109" s="23">
        <v>181.7</v>
      </c>
      <c r="F109" s="72">
        <v>0</v>
      </c>
      <c r="G109" s="85">
        <v>0</v>
      </c>
      <c r="H109" s="135"/>
      <c r="I109" s="136"/>
      <c r="J109" s="136"/>
      <c r="K109" s="136"/>
      <c r="L109" s="136"/>
      <c r="M109" s="136"/>
      <c r="N109" s="136"/>
      <c r="O109" s="136"/>
      <c r="P109" s="136"/>
      <c r="Q109" s="137"/>
    </row>
    <row r="110" spans="1:17" ht="31.5" x14ac:dyDescent="0.25">
      <c r="A110" s="205">
        <v>22</v>
      </c>
      <c r="B110" s="207" t="s">
        <v>45</v>
      </c>
      <c r="C110" s="154" t="s">
        <v>46</v>
      </c>
      <c r="D110" s="86" t="s">
        <v>8</v>
      </c>
      <c r="E110" s="94">
        <f>E111+E112+E113+E114+E115</f>
        <v>42753.899999999994</v>
      </c>
      <c r="F110" s="94">
        <f>F111+F112+F113+F114+F115</f>
        <v>16353.7</v>
      </c>
      <c r="G110" s="95">
        <f>F110/E110*100</f>
        <v>38.250779461055025</v>
      </c>
      <c r="H110" s="129" t="s">
        <v>78</v>
      </c>
      <c r="I110" s="210"/>
      <c r="J110" s="210"/>
      <c r="K110" s="210"/>
      <c r="L110" s="210"/>
      <c r="M110" s="210"/>
      <c r="N110" s="210"/>
      <c r="O110" s="210"/>
      <c r="P110" s="210"/>
      <c r="Q110" s="211"/>
    </row>
    <row r="111" spans="1:17" ht="31.5" x14ac:dyDescent="0.25">
      <c r="A111" s="206"/>
      <c r="B111" s="208"/>
      <c r="C111" s="209"/>
      <c r="D111" s="79" t="s">
        <v>9</v>
      </c>
      <c r="E111" s="12">
        <v>0</v>
      </c>
      <c r="F111" s="13">
        <v>0</v>
      </c>
      <c r="G111" s="18">
        <v>0</v>
      </c>
      <c r="H111" s="212"/>
      <c r="I111" s="213"/>
      <c r="J111" s="213"/>
      <c r="K111" s="213"/>
      <c r="L111" s="213"/>
      <c r="M111" s="213"/>
      <c r="N111" s="213"/>
      <c r="O111" s="213"/>
      <c r="P111" s="213"/>
      <c r="Q111" s="214"/>
    </row>
    <row r="112" spans="1:17" ht="47.25" x14ac:dyDescent="0.25">
      <c r="A112" s="206"/>
      <c r="B112" s="208"/>
      <c r="C112" s="209"/>
      <c r="D112" s="79" t="s">
        <v>10</v>
      </c>
      <c r="E112" s="12">
        <v>6035.7</v>
      </c>
      <c r="F112" s="13">
        <v>1702.1</v>
      </c>
      <c r="G112" s="18">
        <v>1702.1</v>
      </c>
      <c r="H112" s="212"/>
      <c r="I112" s="213"/>
      <c r="J112" s="213"/>
      <c r="K112" s="213"/>
      <c r="L112" s="213"/>
      <c r="M112" s="213"/>
      <c r="N112" s="213"/>
      <c r="O112" s="213"/>
      <c r="P112" s="213"/>
      <c r="Q112" s="214"/>
    </row>
    <row r="113" spans="1:17" ht="47.25" x14ac:dyDescent="0.25">
      <c r="A113" s="206"/>
      <c r="B113" s="208"/>
      <c r="C113" s="209"/>
      <c r="D113" s="79" t="s">
        <v>11</v>
      </c>
      <c r="E113" s="12">
        <v>33808.5</v>
      </c>
      <c r="F113" s="13">
        <v>13720.1</v>
      </c>
      <c r="G113" s="18">
        <f>F113/E113*100</f>
        <v>40.58180635047399</v>
      </c>
      <c r="H113" s="212"/>
      <c r="I113" s="213"/>
      <c r="J113" s="213"/>
      <c r="K113" s="213"/>
      <c r="L113" s="213"/>
      <c r="M113" s="213"/>
      <c r="N113" s="213"/>
      <c r="O113" s="213"/>
      <c r="P113" s="213"/>
      <c r="Q113" s="214"/>
    </row>
    <row r="114" spans="1:17" ht="31.5" x14ac:dyDescent="0.25">
      <c r="A114" s="206"/>
      <c r="B114" s="208"/>
      <c r="C114" s="209"/>
      <c r="D114" s="87" t="s">
        <v>12</v>
      </c>
      <c r="E114" s="24">
        <v>50</v>
      </c>
      <c r="F114" s="19">
        <v>17.2</v>
      </c>
      <c r="G114" s="20">
        <v>0</v>
      </c>
      <c r="H114" s="212"/>
      <c r="I114" s="213"/>
      <c r="J114" s="213"/>
      <c r="K114" s="213"/>
      <c r="L114" s="213"/>
      <c r="M114" s="213"/>
      <c r="N114" s="213"/>
      <c r="O114" s="213"/>
      <c r="P114" s="213"/>
      <c r="Q114" s="214"/>
    </row>
    <row r="115" spans="1:17" ht="32.25" thickBot="1" x14ac:dyDescent="0.3">
      <c r="A115" s="206"/>
      <c r="B115" s="208"/>
      <c r="C115" s="209"/>
      <c r="D115" s="8" t="s">
        <v>17</v>
      </c>
      <c r="E115" s="24">
        <v>2859.7</v>
      </c>
      <c r="F115" s="19">
        <v>914.3</v>
      </c>
      <c r="G115" s="20">
        <f t="shared" ref="G115" si="6">F115/E115*100</f>
        <v>31.971885162779312</v>
      </c>
      <c r="H115" s="212"/>
      <c r="I115" s="215"/>
      <c r="J115" s="215"/>
      <c r="K115" s="215"/>
      <c r="L115" s="215"/>
      <c r="M115" s="215"/>
      <c r="N115" s="215"/>
      <c r="O115" s="215"/>
      <c r="P115" s="215"/>
      <c r="Q115" s="214"/>
    </row>
    <row r="116" spans="1:17" ht="31.5" x14ac:dyDescent="0.25">
      <c r="A116" s="191" t="s">
        <v>47</v>
      </c>
      <c r="B116" s="192"/>
      <c r="C116" s="193"/>
      <c r="D116" s="6" t="s">
        <v>48</v>
      </c>
      <c r="E116" s="17">
        <f>E117+E118+E119+E120+E121</f>
        <v>7119869.6000000006</v>
      </c>
      <c r="F116" s="17">
        <f>F117+F118+F119+F120+F121</f>
        <v>3021206.5</v>
      </c>
      <c r="G116" s="27">
        <f t="shared" ref="G116:G121" si="7">F116/E116*100</f>
        <v>42.433452713796889</v>
      </c>
      <c r="H116" s="216"/>
      <c r="I116" s="217"/>
      <c r="J116" s="217"/>
      <c r="K116" s="217"/>
      <c r="L116" s="217"/>
      <c r="M116" s="217"/>
      <c r="N116" s="217"/>
      <c r="O116" s="217"/>
      <c r="P116" s="217"/>
      <c r="Q116" s="217"/>
    </row>
    <row r="117" spans="1:17" ht="31.5" x14ac:dyDescent="0.25">
      <c r="A117" s="194"/>
      <c r="B117" s="195"/>
      <c r="C117" s="196"/>
      <c r="D117" s="7" t="s">
        <v>9</v>
      </c>
      <c r="E117" s="12">
        <f>E7+E12+E17+E22+E27+E31+E36+E41+E46+E52+E57+E62+E67+E72+E76+E81+E86+E91+E95+E100+E106+E111</f>
        <v>214811.89999999997</v>
      </c>
      <c r="F117" s="12">
        <f>F7+F12+F17+F22+F27+F31+F36+F41+F46+F52+F57+F62+F67+F72+F76+F81+F86+F91+F95+F106+F111+F100</f>
        <v>59686.200000000004</v>
      </c>
      <c r="G117" s="28">
        <f t="shared" si="7"/>
        <v>27.785332190628182</v>
      </c>
      <c r="H117" s="216"/>
      <c r="I117" s="217"/>
      <c r="J117" s="217"/>
      <c r="K117" s="217"/>
      <c r="L117" s="217"/>
      <c r="M117" s="217"/>
      <c r="N117" s="217"/>
      <c r="O117" s="217"/>
      <c r="P117" s="217"/>
      <c r="Q117" s="217"/>
    </row>
    <row r="118" spans="1:17" ht="47.25" x14ac:dyDescent="0.25">
      <c r="A118" s="194"/>
      <c r="B118" s="195"/>
      <c r="C118" s="196"/>
      <c r="D118" s="7" t="s">
        <v>10</v>
      </c>
      <c r="E118" s="12">
        <f>E8+E13+E18+E23+E28+E32+E37+E42+E47+E53+E58+E63+E68+E73+E77+E82+E87+E92+E96+E101+E107+E112</f>
        <v>4458756.8</v>
      </c>
      <c r="F118" s="12">
        <f>F8+F13+F18+F23+F28+F32+F37+F42+F47+F53+F58+F63+F68+F73+F77+F82+F87+F92+F96+F107+F112+F101</f>
        <v>1863158.6</v>
      </c>
      <c r="G118" s="28">
        <f t="shared" si="7"/>
        <v>41.786504256074252</v>
      </c>
      <c r="H118" s="216"/>
      <c r="I118" s="217"/>
      <c r="J118" s="217"/>
      <c r="K118" s="217"/>
      <c r="L118" s="217"/>
      <c r="M118" s="217"/>
      <c r="N118" s="217"/>
      <c r="O118" s="217"/>
      <c r="P118" s="217"/>
      <c r="Q118" s="217"/>
    </row>
    <row r="119" spans="1:17" ht="47.25" x14ac:dyDescent="0.25">
      <c r="A119" s="194"/>
      <c r="B119" s="195"/>
      <c r="C119" s="196"/>
      <c r="D119" s="7" t="s">
        <v>11</v>
      </c>
      <c r="E119" s="12">
        <f>E9+E14+E19+E24+E29+E33+E38+E43+E48+E54+E59+E64+E69+E74+E78+E83+E88+E93+E97+E102+E108+E113</f>
        <v>2434018.7000000002</v>
      </c>
      <c r="F119" s="12">
        <f>F9+F14+F19+F24+F29+F33+F38+F43+F48+F54+F59+F64+F69+F74+F78+F83+F88+F93+F97+F108+F113+F102</f>
        <v>1095286.2000000002</v>
      </c>
      <c r="G119" s="28">
        <f t="shared" si="7"/>
        <v>44.999087311860016</v>
      </c>
      <c r="H119" s="216"/>
      <c r="I119" s="217"/>
      <c r="J119" s="217"/>
      <c r="K119" s="217"/>
      <c r="L119" s="217"/>
      <c r="M119" s="217"/>
      <c r="N119" s="217"/>
      <c r="O119" s="217"/>
      <c r="P119" s="217"/>
      <c r="Q119" s="217"/>
    </row>
    <row r="120" spans="1:17" ht="31.5" x14ac:dyDescent="0.25">
      <c r="A120" s="194"/>
      <c r="B120" s="195"/>
      <c r="C120" s="196"/>
      <c r="D120" s="7" t="s">
        <v>12</v>
      </c>
      <c r="E120" s="12">
        <f>E10+E15+E20+E34+E39+E44+E49+E55+E60+E65+E70+E84+E89+E98+E103+E109+E114</f>
        <v>8922.5</v>
      </c>
      <c r="F120" s="12">
        <f>F10+F15+F20+F34+F39+F44+F49+F55+F60+F65+F70+F84+F98+F109+F114+F89+F103</f>
        <v>1661.2</v>
      </c>
      <c r="G120" s="28">
        <f t="shared" si="7"/>
        <v>18.618100308209584</v>
      </c>
      <c r="H120" s="216"/>
      <c r="I120" s="217"/>
      <c r="J120" s="217"/>
      <c r="K120" s="217"/>
      <c r="L120" s="217"/>
      <c r="M120" s="217"/>
      <c r="N120" s="217"/>
      <c r="O120" s="217"/>
      <c r="P120" s="217"/>
      <c r="Q120" s="217"/>
    </row>
    <row r="121" spans="1:17" ht="31.5" x14ac:dyDescent="0.25">
      <c r="A121" s="197"/>
      <c r="B121" s="198"/>
      <c r="C121" s="199"/>
      <c r="D121" s="7" t="s">
        <v>17</v>
      </c>
      <c r="E121" s="12">
        <f>E104+E115+E25+E79</f>
        <v>3359.7</v>
      </c>
      <c r="F121" s="12">
        <f>F115+F104+F79+F25</f>
        <v>1414.3</v>
      </c>
      <c r="G121" s="28">
        <f t="shared" si="7"/>
        <v>42.096020478018872</v>
      </c>
      <c r="H121" s="216"/>
      <c r="I121" s="217"/>
      <c r="J121" s="217"/>
      <c r="K121" s="217"/>
      <c r="L121" s="217"/>
      <c r="M121" s="217"/>
      <c r="N121" s="217"/>
      <c r="O121" s="217"/>
      <c r="P121" s="217"/>
      <c r="Q121" s="217"/>
    </row>
    <row r="124" spans="1:17" x14ac:dyDescent="0.25">
      <c r="D124" s="200" t="s">
        <v>68</v>
      </c>
      <c r="E124" s="201"/>
      <c r="F124" s="204"/>
      <c r="G124" s="201"/>
      <c r="H124" s="201"/>
      <c r="I124" s="201"/>
      <c r="J124" s="201"/>
    </row>
    <row r="125" spans="1:17" x14ac:dyDescent="0.25">
      <c r="D125" s="202"/>
      <c r="E125" s="203"/>
      <c r="F125" s="204"/>
      <c r="G125" s="201"/>
    </row>
    <row r="127" spans="1:17" x14ac:dyDescent="0.25">
      <c r="D127" s="204"/>
      <c r="E127" s="201"/>
    </row>
  </sheetData>
  <autoFilter ref="A5:G121"/>
  <mergeCells count="107">
    <mergeCell ref="D124:E124"/>
    <mergeCell ref="D125:E125"/>
    <mergeCell ref="D127:E127"/>
    <mergeCell ref="F125:G125"/>
    <mergeCell ref="F124:J124"/>
    <mergeCell ref="A110:A115"/>
    <mergeCell ref="B110:B115"/>
    <mergeCell ref="C110:C115"/>
    <mergeCell ref="H110:Q115"/>
    <mergeCell ref="H116:Q121"/>
    <mergeCell ref="A99:A104"/>
    <mergeCell ref="B99:B104"/>
    <mergeCell ref="C99:C104"/>
    <mergeCell ref="A105:A109"/>
    <mergeCell ref="B105:B109"/>
    <mergeCell ref="C105:C109"/>
    <mergeCell ref="H99:Q104"/>
    <mergeCell ref="H105:Q109"/>
    <mergeCell ref="A116:C121"/>
    <mergeCell ref="A90:A93"/>
    <mergeCell ref="B90:B93"/>
    <mergeCell ref="C90:C93"/>
    <mergeCell ref="A94:A98"/>
    <mergeCell ref="B94:B98"/>
    <mergeCell ref="C94:C98"/>
    <mergeCell ref="H90:Q93"/>
    <mergeCell ref="H94:Q98"/>
    <mergeCell ref="A80:A84"/>
    <mergeCell ref="B80:B84"/>
    <mergeCell ref="C80:C84"/>
    <mergeCell ref="A85:A89"/>
    <mergeCell ref="B85:B89"/>
    <mergeCell ref="C85:C89"/>
    <mergeCell ref="H80:Q84"/>
    <mergeCell ref="H85:Q89"/>
    <mergeCell ref="A71:A74"/>
    <mergeCell ref="B71:B74"/>
    <mergeCell ref="C71:C74"/>
    <mergeCell ref="A75:A79"/>
    <mergeCell ref="B75:B79"/>
    <mergeCell ref="C75:C79"/>
    <mergeCell ref="H71:Q74"/>
    <mergeCell ref="H75:Q79"/>
    <mergeCell ref="A61:A65"/>
    <mergeCell ref="B61:B65"/>
    <mergeCell ref="C61:C65"/>
    <mergeCell ref="A66:A70"/>
    <mergeCell ref="B66:B70"/>
    <mergeCell ref="C66:C70"/>
    <mergeCell ref="H61:Q65"/>
    <mergeCell ref="H66:Q70"/>
    <mergeCell ref="A51:A55"/>
    <mergeCell ref="B51:B55"/>
    <mergeCell ref="C51:C55"/>
    <mergeCell ref="A56:A60"/>
    <mergeCell ref="B56:B60"/>
    <mergeCell ref="C56:C60"/>
    <mergeCell ref="H51:Q55"/>
    <mergeCell ref="H56:Q60"/>
    <mergeCell ref="A45:A50"/>
    <mergeCell ref="B45:B50"/>
    <mergeCell ref="C45:C50"/>
    <mergeCell ref="D49:D50"/>
    <mergeCell ref="F49:F50"/>
    <mergeCell ref="G49:G50"/>
    <mergeCell ref="H45:Q50"/>
    <mergeCell ref="E49:E50"/>
    <mergeCell ref="A35:A39"/>
    <mergeCell ref="B35:B39"/>
    <mergeCell ref="C35:C39"/>
    <mergeCell ref="A40:A44"/>
    <mergeCell ref="B40:B44"/>
    <mergeCell ref="C40:C44"/>
    <mergeCell ref="H35:Q39"/>
    <mergeCell ref="H40:Q44"/>
    <mergeCell ref="A26:A29"/>
    <mergeCell ref="B26:B29"/>
    <mergeCell ref="C26:C29"/>
    <mergeCell ref="A30:A34"/>
    <mergeCell ref="B30:B34"/>
    <mergeCell ref="C30:C34"/>
    <mergeCell ref="H26:Q29"/>
    <mergeCell ref="H30:Q34"/>
    <mergeCell ref="A21:A25"/>
    <mergeCell ref="B21:B25"/>
    <mergeCell ref="C21:C25"/>
    <mergeCell ref="H16:Q20"/>
    <mergeCell ref="H21:Q25"/>
    <mergeCell ref="A6:A10"/>
    <mergeCell ref="B6:B10"/>
    <mergeCell ref="C6:C10"/>
    <mergeCell ref="A11:A15"/>
    <mergeCell ref="B11:B15"/>
    <mergeCell ref="C11:C15"/>
    <mergeCell ref="H6:Q10"/>
    <mergeCell ref="H11:Q15"/>
    <mergeCell ref="A3:A4"/>
    <mergeCell ref="B3:B4"/>
    <mergeCell ref="C3:C4"/>
    <mergeCell ref="D3:D4"/>
    <mergeCell ref="E3:E4"/>
    <mergeCell ref="F3:G3"/>
    <mergeCell ref="A2:Q2"/>
    <mergeCell ref="H3:Q4"/>
    <mergeCell ref="A16:A20"/>
    <mergeCell ref="B16:B20"/>
    <mergeCell ref="C16:C20"/>
  </mergeCells>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2026-07-28T07:06:27Z</dcterms:modified>
</cp:coreProperties>
</file>