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250" windowWidth="11025" windowHeight="80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10" i="1" l="1"/>
  <c r="F108" i="1" l="1"/>
  <c r="F107" i="1"/>
  <c r="E109" i="1"/>
  <c r="E108" i="1"/>
  <c r="E107" i="1"/>
  <c r="G16" i="1"/>
  <c r="G6" i="1"/>
  <c r="F111" i="1" l="1"/>
  <c r="F109" i="1"/>
  <c r="E111" i="1"/>
  <c r="F101" i="1"/>
  <c r="E101" i="1"/>
  <c r="G101" i="1" l="1"/>
  <c r="E96" i="1"/>
  <c r="G48" i="1" l="1"/>
  <c r="F110" i="1"/>
  <c r="F54" i="1" l="1"/>
  <c r="F106" i="1" l="1"/>
  <c r="G98" i="1"/>
  <c r="G97" i="1"/>
  <c r="G94" i="1"/>
  <c r="G93" i="1"/>
  <c r="G86" i="1"/>
  <c r="G85" i="1"/>
  <c r="G81" i="1"/>
  <c r="G72" i="1"/>
  <c r="G71" i="1"/>
  <c r="G62" i="1"/>
  <c r="G42" i="1"/>
  <c r="G41" i="1"/>
  <c r="G40" i="1"/>
  <c r="G19" i="1"/>
  <c r="G18" i="1"/>
  <c r="G17" i="1"/>
  <c r="G13" i="1"/>
  <c r="G12" i="1"/>
  <c r="G37" i="1"/>
  <c r="G36" i="1"/>
  <c r="G31" i="1"/>
  <c r="G90" i="1"/>
  <c r="G67" i="1"/>
  <c r="G66" i="1"/>
  <c r="F96" i="1"/>
  <c r="F91" i="1"/>
  <c r="F87" i="1"/>
  <c r="F83" i="1"/>
  <c r="F78" i="1"/>
  <c r="F73" i="1"/>
  <c r="F69" i="1"/>
  <c r="F64" i="1"/>
  <c r="F59" i="1"/>
  <c r="F49" i="1"/>
  <c r="F44" i="1"/>
  <c r="F39" i="1"/>
  <c r="F34" i="1"/>
  <c r="F29" i="1"/>
  <c r="F25" i="1"/>
  <c r="F20" i="1"/>
  <c r="F15" i="1"/>
  <c r="F10" i="1"/>
  <c r="F5" i="1"/>
  <c r="G8" i="1"/>
  <c r="G7" i="1"/>
  <c r="G76" i="1"/>
  <c r="G24" i="1"/>
  <c r="G23" i="1"/>
  <c r="G22" i="1"/>
  <c r="G47" i="1"/>
  <c r="G46" i="1"/>
  <c r="G52" i="1" l="1"/>
  <c r="G58" i="1"/>
  <c r="G57" i="1"/>
  <c r="G56" i="1"/>
  <c r="G55" i="1"/>
  <c r="G111" i="1"/>
  <c r="E110" i="1"/>
  <c r="G110" i="1" s="1"/>
  <c r="G108" i="1"/>
  <c r="G107" i="1"/>
  <c r="E91" i="1"/>
  <c r="G91" i="1" s="1"/>
  <c r="E83" i="1"/>
  <c r="G83" i="1" s="1"/>
  <c r="E78" i="1"/>
  <c r="G78" i="1" s="1"/>
  <c r="G109" i="1" l="1"/>
  <c r="E106" i="1"/>
  <c r="G106" i="1" s="1"/>
  <c r="E87" i="1" l="1"/>
  <c r="G87" i="1" s="1"/>
  <c r="E15" i="1"/>
  <c r="G15" i="1" s="1"/>
  <c r="E44" i="1"/>
  <c r="G44" i="1" s="1"/>
  <c r="E20" i="1" l="1"/>
  <c r="G20" i="1" s="1"/>
  <c r="E54" i="1" l="1"/>
  <c r="G54" i="1" s="1"/>
  <c r="E73" i="1" l="1"/>
  <c r="G73" i="1" s="1"/>
  <c r="E5" i="1" l="1"/>
  <c r="G5" i="1" s="1"/>
  <c r="E39" i="1" l="1"/>
  <c r="G39" i="1" s="1"/>
  <c r="E69" i="1"/>
  <c r="G69" i="1" s="1"/>
  <c r="E64" i="1"/>
  <c r="G64" i="1" s="1"/>
  <c r="E59" i="1"/>
  <c r="G59" i="1" s="1"/>
  <c r="E49" i="1"/>
  <c r="G49" i="1" s="1"/>
  <c r="E34" i="1"/>
  <c r="G34" i="1" s="1"/>
  <c r="E29" i="1"/>
  <c r="G29" i="1" s="1"/>
  <c r="E25" i="1"/>
  <c r="G25" i="1" s="1"/>
  <c r="G10" i="1"/>
  <c r="G96" i="1"/>
</calcChain>
</file>

<file path=xl/sharedStrings.xml><?xml version="1.0" encoding="utf-8"?>
<sst xmlns="http://schemas.openxmlformats.org/spreadsheetml/2006/main" count="182" uniqueCount="85">
  <si>
    <t>Источники финансирования</t>
  </si>
  <si>
    <t>Всего по программе</t>
  </si>
  <si>
    <t>федеральный бюджет</t>
  </si>
  <si>
    <t>бюджет автономного округа</t>
  </si>
  <si>
    <t>бюджет Березовского района</t>
  </si>
  <si>
    <t>бюджеты поселений</t>
  </si>
  <si>
    <t>Внебюджетные источники</t>
  </si>
  <si>
    <t>Бюджет городских поселений</t>
  </si>
  <si>
    <t>внебюджетные источники</t>
  </si>
  <si>
    <t>Всего по программам</t>
  </si>
  <si>
    <t>Итого по программам</t>
  </si>
  <si>
    <t>Бюджет Березовского района</t>
  </si>
  <si>
    <t>Бюджет автономного округа</t>
  </si>
  <si>
    <t>тыс. руб.</t>
  </si>
  <si>
    <t>%</t>
  </si>
  <si>
    <t xml:space="preserve">Муниципальная программа
Березовского района
</t>
  </si>
  <si>
    <t>Ответственный исполнитель муниципальной программы</t>
  </si>
  <si>
    <t>Комитет спорта и молодежной политики</t>
  </si>
  <si>
    <t xml:space="preserve">«Социальная поддержка жителей Березовского района» 
</t>
  </si>
  <si>
    <t>Комитет культуры</t>
  </si>
  <si>
    <t xml:space="preserve">«Культурное пространство Березовского района» 
</t>
  </si>
  <si>
    <t xml:space="preserve">«Поддержка занятости населения в Березовском районе» 
</t>
  </si>
  <si>
    <t>Отдел по вопросам малочисленных народов Севера, природопользованию, сельскому хозяйству и экологии</t>
  </si>
  <si>
    <t xml:space="preserve">«Развитие агропромышленного комплекса Березовского района» 
</t>
  </si>
  <si>
    <t>Отдел жилищных программ</t>
  </si>
  <si>
    <t xml:space="preserve">«Развитие жилищной сферы в Березовском районе» 
</t>
  </si>
  <si>
    <t>Управление по жилищно-коммунальному хозяйству</t>
  </si>
  <si>
    <t xml:space="preserve">«Жилищно-коммунальный комплекс в Березовском районе» 
</t>
  </si>
  <si>
    <t xml:space="preserve">«Реализация государственной национальной политики и профилактика экстремизма в Березовском районе» 
</t>
  </si>
  <si>
    <t>Отдел по организации деятельности комиссий</t>
  </si>
  <si>
    <t xml:space="preserve">«Профилактика правонарушений и обеспечение отдельных прав граждан в Березовском районе» 
</t>
  </si>
  <si>
    <t>Муниципальное казенное учреждение «Управление гражданской защиты населения Березовского района»</t>
  </si>
  <si>
    <t xml:space="preserve">«Безопасность жизнедеятельности на территории Березовского района» 
</t>
  </si>
  <si>
    <t xml:space="preserve">«Экологическая безопасность в Березовском районе» 
</t>
  </si>
  <si>
    <t xml:space="preserve">«Формирование современной городской среды в Березовском районе» 
</t>
  </si>
  <si>
    <t>Комитет образования</t>
  </si>
  <si>
    <t xml:space="preserve">«Развитие образования в Березовском районе» 
</t>
  </si>
  <si>
    <t xml:space="preserve">№                           </t>
  </si>
  <si>
    <t>Комитет по экономической политике)</t>
  </si>
  <si>
    <t xml:space="preserve">«Развитие экономического потенциала Березовского района» 
</t>
  </si>
  <si>
    <t>Отдел информатизации, защиты информации и связи</t>
  </si>
  <si>
    <t xml:space="preserve">«Цифровое развитие Березовского района» 
</t>
  </si>
  <si>
    <t>Отдел транспорта</t>
  </si>
  <si>
    <t xml:space="preserve">«Современная транспортая система Березовского района» 
</t>
  </si>
  <si>
    <t>Комитет по финансам</t>
  </si>
  <si>
    <t>Комитет по земельным ресурсам и управлению муниципальным имуществом</t>
  </si>
  <si>
    <t xml:space="preserve">«Управление муниципальным имуществом в Березовском районе» 
</t>
  </si>
  <si>
    <t xml:space="preserve">«Совершенствование муниципального управления в Березовском районе» 
</t>
  </si>
  <si>
    <t xml:space="preserve">«Устойчивое развитие коренных малочисленных народов Севера в Березовском районе» 
</t>
  </si>
  <si>
    <t>Отдел по бухгалтерскому учету и отчетности</t>
  </si>
  <si>
    <t xml:space="preserve">«Развитие физической культуры, спорта, туризма и молодежной политики в Березовском районе» 
</t>
  </si>
  <si>
    <t>Федеральный бюджет</t>
  </si>
  <si>
    <t>.</t>
  </si>
  <si>
    <t>Бюджет поселений</t>
  </si>
  <si>
    <t>Бюджет  поселений</t>
  </si>
  <si>
    <t>Бюджеты поселений</t>
  </si>
  <si>
    <t>иные источники финансирования</t>
  </si>
  <si>
    <t>"Развитие гражданского общества в Березовском районе"</t>
  </si>
  <si>
    <t>Информационно-аналитический отдел</t>
  </si>
  <si>
    <t>Реализация мероприятий запланирована на 2,3,4 кварталы 2022 года.</t>
  </si>
  <si>
    <t>Объем фтнансирования на 2022 год                   (Уточненный план)            тыс. рублей</t>
  </si>
  <si>
    <t>Исполнение на 01.04.2022</t>
  </si>
  <si>
    <t>Результаты реализации программы за январь-март 2022 года</t>
  </si>
  <si>
    <t xml:space="preserve">Информация по итогам реализации муниципальных программ Березовского района за 1 квартал 2022 года
</t>
  </si>
  <si>
    <t>Реализация мероприятий запланирована на 2,3 кварталы 2022 года.</t>
  </si>
  <si>
    <t xml:space="preserve">Предоставлена субсидия за реализованную продукцию растениеводства закрытого грунта собственного производства.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</si>
  <si>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Заключено с одним собственником соглашение о выплате возмещения за изымаемые жилые помещения.                                                                                                                          Одной молодой семье выдано свидетельство о предоставлении субсидии на приобретение жилого помещения.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</si>
  <si>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Регулярное (один раз в неделю) проведение рейдовых мероприятий.                                                                                                                                                                                           Реализуются мероприятия, направленные на обеспечение деятельности МКУ "Управление гражданской защиты населения Березовского района" </t>
  </si>
  <si>
    <t>Реализация мероприятий запланирована на 3 квартал 2022 года.</t>
  </si>
  <si>
    <r>
      <rPr>
        <sz val="12"/>
        <rFont val="Times New Roman"/>
        <family val="1"/>
        <charset val="204"/>
      </rPr>
      <t xml:space="preserve">Проведено 3 заседания административной комиссии, рассмотрено 33 административных дела, из них: по 11 делам принято решение о назначении наказания в виде штрафа, по 22 делам принято решение о назначении наказания в виде предупреждения.               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Организованы и проведены: беседы, библиотечные уроки, выставки (рисунков, книжные и музейные), спортивные, игровые программы, познавательные конкурсы,  викторины, музейные и литературные гостиные.                                                                                                                                                                                                                                                                                                             Осуществляется реализация переданных полномочий по государственной регистрации актов гражданского состояния.
</t>
    </r>
    <r>
      <rPr>
        <sz val="12"/>
        <color theme="1"/>
        <rFont val="Times New Roman"/>
        <family val="1"/>
        <charset val="204"/>
      </rPr>
      <t xml:space="preserve">
  </t>
    </r>
  </si>
  <si>
    <t xml:space="preserve">В рамках заключенных муниципальных контрактов оказаны услуги и выполнены работы по: 
оценке рыночной стоимости объектов;
замене газового котла (пгт. Березово, ул. Молодежная 3а, ул. Шнейдер д.27, корп.1);
страхованию имущества муниципального образования Березовский район.                                                                                                                                                                   Заключены договора:                                                                                                                                                                   на отпуск тепловой энергии;                                                                                                                                                            с Югорским фондом капитального ремонта многоквартирных домов.                                                                                                                                                                                     </t>
  </si>
  <si>
    <r>
      <t>Н</t>
    </r>
    <r>
      <rPr>
        <sz val="12"/>
        <rFont val="Times New Roman"/>
        <family val="1"/>
        <charset val="204"/>
      </rPr>
      <t xml:space="preserve">а территории Березовского района функционировало 4 лагеря  с дневным пребыванием детей на базе образовательных учреждений (сп. Саранпауль, п. Сосьва, сп. Приполярный, пгт. Березово).  Охват детей составил 260 человек, из них количество детей, находящихся в трудной жизненной ситуации и нуждающихся в особой защите государства  – 62 человека.                                                                                                                                                                                                                                                                                                                          Произведены выплаты вознаграждений 105 приемным родителям (в приемных семьях проживает 186 детей).                                                                                                            Заключено 2 муниципальных контракта, оформлено право собственности на 2 жилых помещения: пгт. Березово-1, пгт. Игрим 1. </t>
    </r>
  </si>
  <si>
    <t xml:space="preserve">Произведена оплата за выполненые услуги, связанные с осуществлением регулярных перевозок пассажиров и багажа автомобильным транспортом по муниципальным маршрутам регулярных перевозок в границах Березовского района по регулируемым тарифам.                                                                                                                                                       Перевезено 1 493 пассажира, выполнено 212 рейсов.
Предоставлены субсидии на возмещение недополученных доходов от пассажирских перевозок водным транспортом (за 2021 год).                                                                                                                                                                </t>
  </si>
  <si>
    <t xml:space="preserve">Осуществлено подключение библиотек к сети интернет, предоставлены услуги по добавлению книг в Мобильную библиотеку. Библиотеками Березовского района проведено 184 мероприятия, количество посещений составило 2 648 единиц, из них в  формате онлайн проведено 79 мероприятий, количество просмотров 57 572.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музеях Березовского района организовано 38 выставочных проектов, 8 массовых мероприятий.                                                                                                                                                                                                                                                                                                                     Творческие коллективы и солисты школ искусств приняли участие в 68 мероприятиях конкурсного характера на территории Ханты-Мансийского автономного округа – Югры (дистанционные конкурсы), завоевав 34 награды.                                                                                                                                                                                                                                                                      Проведены традиционные мероприятия посвященные: празднованию масленицы, фестиваль гражданско-патриотической песни "Патриот", фестиваль детской молодежной моды "Модница", праздничные мероприятия ко Дню Защитника Отечества и Международному женскому дню.                                                                                                                     Всего учреждениями культурно-досугового типа проведено: 393 мероприятия, количество посетителей 9 792 человека, из них в  формате онлайн проведено 74 мероприятия, в которых приняли участие 2 498 человек, количество просмотров 37 811;                                                                                                                                                   196 кинопоказов, с количеством зрителей 2 478 человек.                                                                      </t>
  </si>
  <si>
    <t xml:space="preserve">                                                                 
Реализация мероприятий запланирована на 3 квартал 2022 года.</t>
  </si>
  <si>
    <t>Реализация мероприятий запланирована на 2,4 кварталы 2022 года.</t>
  </si>
  <si>
    <t>«Создание условий для эффективного управления муниципальными финансами в Березовском районе»</t>
  </si>
  <si>
    <t xml:space="preserve">"Реконструкция котельной в пгт. Березово по ул. Аэропорт 6а" - заключен МК № 54/21 от 27.12. 2021 года, получено разрешение на строительство 19.01.2022 года.                                                                                                                                  "Строительство блочно-модульной котельной тепловой мощностью 18 МВт с заменой участка тепловой сети в пгт. Игрим" -  заключен МК № 01/22 от 18.01.2022 года, получено разрешение на строительство 20.01.2022 года.                                                                                                                                                                     "Реконструкция и расширение канализационных очистных сооружений до 2000 м3/сут. в пгт. Березово" - получено положительное заключение государственной экспертизы № 86-1-1-3-073540-2021 от 03.12.2021 года. В марте 2022 года ПД направлена на проверку достоверности определения сметной стоимости, получение заключения апрель 2022 года.  Сроки строительства определены 2022-2024 годы.                                                                                                                                                                                                                                                                                                                                                                                                                            Предоставлены субсидии: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по социально ориентированным тарифам;                                                                                                                                                           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по цене электрической энергии зоны централизованного электроснабжения;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полномочий  в сфере жилищно-коммунального комплекса.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</si>
  <si>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Обеспечено техническое сопровождение официального сайта органов местного самоуправления муниципального образования Березовский район;                                                                                                                                           обновление и техническое сопровождение баз данных "1-С";                                                                                                                                                                                                                                                                                              оказание информационных услуг с использованием экземпляров системы «Консультант-Плюс»;                                                                                                                             оказание услуг по сопровождению и технической поддержке программного модуля "ГеоКомплекс";                                                                                                                                                               приобресение программного обеспечения "ТехноКад-Муниципалитет",                                                                                                                                   Реализуются мероприятия, направленные на обеспечение деятельности администрации Березовского района.                                                                                                       </t>
  </si>
  <si>
    <t xml:space="preserve">Реализуются мероприятия, направленные на обеспечение деятельности МАУ  "Березовский медиацентр". </t>
  </si>
  <si>
    <t xml:space="preserve">Предоставление дотаций из бюджета Березовского района на выравнивание бюджетной обеспеченности городских, сельских поселений.                                                                                                                                                                               Из резервного фонда выделены средства в сумме 271,0 тыс. рублей, направленные на исполнение поручений регионального оперативного штаба по предупреждению завоза и распространению коронавирусной инфекции (приобретение средств индивидуальной и коллективной защиты).                                                                                                 Обеспечение деятельности Комитета по финансам.                                                                                                                                                                                                                             Обслуживание муниципального долга Березовского района.                                                                                                                                                                                                                   Предоставление субвенций на осуществление отдельных государственных полномочий (бюджетные ассигнования направлялись в городские и сельские поселения на предоставление субвенций на осуществление первичного воинского учета органами местного самоуправления поселений, муниципальных и городских округов).                                                                                                                                                                                                                                                               Предоставление межбюджетных трансфертов городским и сельским поселениям на реализацию наказов избирателей депутатам Думы Ханты-Мансийского автономного округа - Югры. 
</t>
  </si>
  <si>
    <t xml:space="preserve">Временно трудоустроено - 45 человек, в том числе: организация общественных работ - 29 человек;  граждан из числа КМНС - 11 человек; безработных граждан, испытывающих трудности в поиске работы - 5 человек.
Организовано и проведено: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 семинара по охране труда на тему "Финансовое обеспечение предупредительных мер по сокращению производственного травматизма и профессиональных заболеваний работников и санаторно-курортного лечения работников, занятых на работах с вредными и (или) опасными производственными факторами в 2022 году" (пгт. Березово, пгт. Игрим);                                                                                                                                                                                                        2 выставки - "Оказание первой помощи пострадавшим на производстве", "Охрана труда в организации".                                                                                                                                                                                                                 Подготовлено 5 памяток тиражом 500 экземпляров по темам: виды инструктажей с 1 сентября 2022 года; требования к порядку разработки и содержанию правил, инструкций по охране труда; стажировка по охране труда на рабочем месте; новые права работодателей в области охраны труда; система управления профессиональными рисками на рабочих местах.                                                                                                                          </t>
  </si>
  <si>
    <t xml:space="preserve">Реализованы мероприятия направленые на решение вопросов по обеспечению выполнения полномочий и функций администрации Березовского района и подведомственных учреждений (МКУ «Хозяйственно-эксплуатационная служба администрации Березовского района», МКУ «Центр бухгалтерского обслуживания»), МКУ «Управления капитального строительства и ремонта Березовского района», Думы Березовского района, Контрольно-счетной палаты.                                                                                                                                                                                                                                                                                                     Осуществление полномочий по образованию и организации деятельности комиссии по делам несовершеннолетних и защите их прав.
</t>
  </si>
  <si>
    <r>
      <t>Р</t>
    </r>
    <r>
      <rPr>
        <sz val="12"/>
        <rFont val="Times New Roman"/>
        <family val="1"/>
        <charset val="204"/>
      </rPr>
      <t>азвитие материальной технической базы для реализации основных и дополнительных общеобразовательных программ цифрового и гуманитарного профиля, адаптированных общеобразовательных программ (приобретение технических средств обучения, демонстрационного учебного оборудования, наглядных и учебных пособий, расходных материалов, игр, игрушек, расходы на услуги доступа к сети интернет, программное обеспечение</t>
    </r>
    <r>
      <rPr>
        <sz val="12"/>
        <color indexed="8"/>
        <rFont val="Times New Roman"/>
        <family val="1"/>
        <charset val="204"/>
      </rPr>
      <t>).                                                                                                                                                 У</t>
    </r>
    <r>
      <rPr>
        <sz val="12"/>
        <rFont val="Times New Roman"/>
        <family val="1"/>
        <charset val="204"/>
      </rPr>
      <t xml:space="preserve">частие в региональном этапе Всероссийских конкурсов профессионального мастерства в сфере образования Ханты-Мансийского автономного округа - Югры  "Педагог года Югры 2022".  Проведен муниципальный этап конкурса "Педагог года 2022", «Ученик года 2022»;
Ведется проектирование и строительство объектов:                                                                                                              
Детский сад пгт. Игрим на 200 мест;                                                                                                                                                                                                                                                                                                                                                Средняя школа в пгт. Березово на 700 мест;                                                                                                                                                                                                                                                                   Средняя общеобразовательная школа в п. Приполярный Березовского района на 160 мест;                                                                                                образовательно-культурный комплекс в д. Хулимсунт на 160 мест;                                                                                                                                                                                                                                 образовательно-культурный комплекс в с. Теги (школа на 100 учащихся) .                </t>
    </r>
    <r>
      <rPr>
        <sz val="12"/>
        <color indexed="8"/>
        <rFont val="Times New Roman"/>
        <family val="1"/>
        <charset val="204"/>
      </rPr>
      <t xml:space="preserve">   </t>
    </r>
  </si>
  <si>
    <r>
      <t>Проведено 11 спортивно-массовых мероприятий, с количеством участников 436   человек.</t>
    </r>
    <r>
      <rPr>
        <sz val="12"/>
        <rFont val="Times New Roman"/>
        <family val="1"/>
        <charset val="204"/>
      </rPr>
      <t xml:space="preserve">
Наиболее значимые мероприятия: </t>
    </r>
    <r>
      <rPr>
        <sz val="12"/>
        <color indexed="8"/>
        <rFont val="Times New Roman"/>
        <family val="1"/>
        <charset val="204"/>
      </rPr>
      <t xml:space="preserve">
открытая Всероссийская массовая лыжная гонка «Лыжня России 2022»;                                                                                                                                                                                                     первенство Березовского района по силовым видам спорта;                                                                                                                                                                                                                                                                                        открытое первенство пгт. Березово по плаванию.                                                                                                                                                                                                                                       Организовано выездное проведение тестирования по выполнению нормативов испытаний (тестов) среди учащихся общеобразовательных учреждений Березовского района. Всего протестировано 186 человек (п. Приполярный - 68, д. Хулимсунт - 56, п. Светлый - 62).                                                                                                                                             Организованы и проведены мероприятия в сфере молодежной политики: муниципальный конкурс ораторского мастерства среди учащихся образовательных организаций Березовского района "Березовские дебаты",  районный слет команд КВН Березовского района (академия КВН-2022) (д. Хулимсунт), зимний кубок КВН       ( пгт. Игрим).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</si>
</sst>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2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0" fillId="2" borderId="0" xfId="0" applyFill="1"/>
    <xf numFmtId="0" fontId="3" fillId="2" borderId="0" xfId="1" applyFill="1"/>
    <xf numFmtId="0" fontId="1" fillId="0" borderId="0" xfId="0" applyFont="1" applyBorder="1"/>
    <xf numFmtId="0" fontId="0" fillId="0" borderId="0" xfId="0" applyBorder="1"/>
    <xf numFmtId="0" fontId="6" fillId="0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164" fontId="8" fillId="0" borderId="3" xfId="0" applyNumberFormat="1" applyFont="1" applyFill="1" applyBorder="1" applyAlignment="1">
      <alignment horizontal="center" vertical="top" wrapText="1"/>
    </xf>
    <xf numFmtId="164" fontId="9" fillId="0" borderId="3" xfId="0" applyNumberFormat="1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0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top" wrapText="1"/>
    </xf>
    <xf numFmtId="165" fontId="8" fillId="0" borderId="3" xfId="0" applyNumberFormat="1" applyFont="1" applyFill="1" applyBorder="1" applyAlignment="1">
      <alignment horizontal="center" vertical="top" wrapText="1"/>
    </xf>
    <xf numFmtId="165" fontId="8" fillId="0" borderId="16" xfId="0" applyNumberFormat="1" applyFont="1" applyFill="1" applyBorder="1" applyAlignment="1">
      <alignment horizontal="center" vertical="center" wrapText="1"/>
    </xf>
    <xf numFmtId="165" fontId="9" fillId="0" borderId="20" xfId="0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/>
    </xf>
    <xf numFmtId="165" fontId="8" fillId="0" borderId="17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9" fillId="0" borderId="18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65" fontId="9" fillId="0" borderId="3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top"/>
    </xf>
    <xf numFmtId="165" fontId="8" fillId="0" borderId="4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top"/>
    </xf>
    <xf numFmtId="165" fontId="9" fillId="0" borderId="14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top"/>
    </xf>
    <xf numFmtId="165" fontId="8" fillId="0" borderId="12" xfId="0" applyNumberFormat="1" applyFont="1" applyFill="1" applyBorder="1" applyAlignment="1">
      <alignment horizontal="center" vertical="top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9" fillId="0" borderId="15" xfId="0" applyNumberFormat="1" applyFont="1" applyFill="1" applyBorder="1" applyAlignment="1">
      <alignment horizontal="center" vertical="top"/>
    </xf>
    <xf numFmtId="165" fontId="11" fillId="0" borderId="2" xfId="0" applyNumberFormat="1" applyFont="1" applyFill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5" fontId="9" fillId="0" borderId="15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 wrapText="1"/>
    </xf>
    <xf numFmtId="165" fontId="11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14" fillId="0" borderId="21" xfId="0" applyFont="1" applyFill="1" applyBorder="1" applyAlignment="1">
      <alignment vertical="top" wrapText="1"/>
    </xf>
    <xf numFmtId="0" fontId="14" fillId="0" borderId="22" xfId="0" applyFont="1" applyFill="1" applyBorder="1" applyAlignment="1">
      <alignment vertical="top" wrapText="1"/>
    </xf>
    <xf numFmtId="0" fontId="14" fillId="0" borderId="23" xfId="0" applyFont="1" applyFill="1" applyBorder="1" applyAlignment="1">
      <alignment vertical="top" wrapText="1"/>
    </xf>
    <xf numFmtId="0" fontId="14" fillId="0" borderId="26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27" xfId="0" applyFont="1" applyFill="1" applyBorder="1" applyAlignment="1">
      <alignment vertical="top" wrapText="1"/>
    </xf>
    <xf numFmtId="0" fontId="14" fillId="0" borderId="24" xfId="0" applyFont="1" applyFill="1" applyBorder="1" applyAlignment="1">
      <alignment vertical="top" wrapText="1"/>
    </xf>
    <xf numFmtId="0" fontId="14" fillId="0" borderId="15" xfId="0" applyFont="1" applyFill="1" applyBorder="1" applyAlignment="1">
      <alignment vertical="top" wrapText="1"/>
    </xf>
    <xf numFmtId="0" fontId="14" fillId="0" borderId="25" xfId="0" applyFont="1" applyFill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14" fillId="0" borderId="21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27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25" xfId="0" applyFont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0" fontId="15" fillId="0" borderId="23" xfId="0" applyFont="1" applyBorder="1" applyAlignment="1">
      <alignment vertical="top" wrapText="1"/>
    </xf>
    <xf numFmtId="0" fontId="15" fillId="0" borderId="26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0" fontId="15" fillId="0" borderId="24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0" fontId="13" fillId="0" borderId="21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vertical="top" wrapText="1"/>
    </xf>
    <xf numFmtId="0" fontId="13" fillId="0" borderId="23" xfId="0" applyFont="1" applyFill="1" applyBorder="1" applyAlignment="1">
      <alignment vertical="top" wrapText="1"/>
    </xf>
    <xf numFmtId="0" fontId="13" fillId="0" borderId="2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27" xfId="0" applyFont="1" applyFill="1" applyBorder="1" applyAlignment="1">
      <alignment vertical="top" wrapText="1"/>
    </xf>
    <xf numFmtId="0" fontId="13" fillId="0" borderId="24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vertical="top" wrapText="1"/>
    </xf>
    <xf numFmtId="0" fontId="13" fillId="0" borderId="25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indent="1"/>
    </xf>
    <xf numFmtId="0" fontId="1" fillId="0" borderId="8" xfId="0" applyFont="1" applyBorder="1" applyAlignment="1">
      <alignment horizontal="left" vertical="top" inden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8" fillId="0" borderId="30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5" xfId="0" applyBorder="1" applyAlignment="1">
      <alignment vertical="top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X111"/>
  <sheetViews>
    <sheetView tabSelected="1" topLeftCell="A94" zoomScale="70" zoomScaleNormal="70" workbookViewId="0">
      <selection activeCell="G24" sqref="G24"/>
    </sheetView>
  </sheetViews>
  <sheetFormatPr defaultRowHeight="15" x14ac:dyDescent="0.25"/>
  <cols>
    <col min="1" max="1" width="5.7109375" customWidth="1"/>
    <col min="2" max="2" width="29.42578125" customWidth="1"/>
    <col min="3" max="3" width="23.7109375" customWidth="1"/>
    <col min="4" max="4" width="23.28515625" customWidth="1"/>
    <col min="5" max="5" width="23.140625" customWidth="1"/>
    <col min="6" max="6" width="18.85546875" customWidth="1"/>
    <col min="7" max="7" width="13" customWidth="1"/>
    <col min="8" max="8" width="0.140625" customWidth="1"/>
    <col min="9" max="12" width="9.140625" hidden="1" customWidth="1"/>
    <col min="16" max="16" width="9.140625" customWidth="1"/>
    <col min="22" max="22" width="27.7109375" customWidth="1"/>
  </cols>
  <sheetData>
    <row r="2" spans="1:76" ht="24" customHeight="1" thickBot="1" x14ac:dyDescent="0.4">
      <c r="A2" s="205" t="s">
        <v>63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1:76" ht="47.25" customHeight="1" x14ac:dyDescent="0.25">
      <c r="A3" s="189" t="s">
        <v>37</v>
      </c>
      <c r="B3" s="191" t="s">
        <v>15</v>
      </c>
      <c r="C3" s="187" t="s">
        <v>16</v>
      </c>
      <c r="D3" s="187" t="s">
        <v>0</v>
      </c>
      <c r="E3" s="191" t="s">
        <v>60</v>
      </c>
      <c r="F3" s="191" t="s">
        <v>61</v>
      </c>
      <c r="G3" s="191"/>
      <c r="H3" s="1"/>
      <c r="I3" s="1"/>
      <c r="J3" s="1"/>
      <c r="K3" s="1"/>
      <c r="L3" s="1"/>
      <c r="M3" s="102" t="s">
        <v>62</v>
      </c>
      <c r="N3" s="103"/>
      <c r="O3" s="103"/>
      <c r="P3" s="103"/>
      <c r="Q3" s="103"/>
      <c r="R3" s="103"/>
      <c r="S3" s="103"/>
      <c r="T3" s="103"/>
      <c r="U3" s="103"/>
      <c r="V3" s="104"/>
    </row>
    <row r="4" spans="1:76" ht="35.25" customHeight="1" thickBot="1" x14ac:dyDescent="0.3">
      <c r="A4" s="190"/>
      <c r="B4" s="192"/>
      <c r="C4" s="188"/>
      <c r="D4" s="188"/>
      <c r="E4" s="192"/>
      <c r="F4" s="26" t="s">
        <v>13</v>
      </c>
      <c r="G4" s="27" t="s">
        <v>14</v>
      </c>
      <c r="H4" s="5"/>
      <c r="I4" s="5"/>
      <c r="J4" s="5"/>
      <c r="K4" s="5"/>
      <c r="L4" s="5"/>
      <c r="M4" s="105"/>
      <c r="N4" s="106"/>
      <c r="O4" s="106"/>
      <c r="P4" s="106"/>
      <c r="Q4" s="106"/>
      <c r="R4" s="106"/>
      <c r="S4" s="106"/>
      <c r="T4" s="106"/>
      <c r="U4" s="106"/>
      <c r="V4" s="107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</row>
    <row r="5" spans="1:76" ht="33" customHeight="1" x14ac:dyDescent="0.25">
      <c r="A5" s="170">
        <v>1</v>
      </c>
      <c r="B5" s="175" t="s">
        <v>36</v>
      </c>
      <c r="C5" s="172" t="s">
        <v>35</v>
      </c>
      <c r="D5" s="34" t="s">
        <v>1</v>
      </c>
      <c r="E5" s="45">
        <f>E6+E7+E8+E9</f>
        <v>2484408.9</v>
      </c>
      <c r="F5" s="45">
        <f>F6+F7+F8+F9</f>
        <v>286006.7</v>
      </c>
      <c r="G5" s="24">
        <f>F5/E5*100</f>
        <v>11.512062285721164</v>
      </c>
      <c r="H5" s="5"/>
      <c r="I5" s="5"/>
      <c r="J5" s="5"/>
      <c r="K5" s="5"/>
      <c r="L5" s="5"/>
      <c r="M5" s="108" t="s">
        <v>83</v>
      </c>
      <c r="N5" s="109"/>
      <c r="O5" s="109"/>
      <c r="P5" s="109"/>
      <c r="Q5" s="109"/>
      <c r="R5" s="109"/>
      <c r="S5" s="109"/>
      <c r="T5" s="109"/>
      <c r="U5" s="109"/>
      <c r="V5" s="110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</row>
    <row r="6" spans="1:76" ht="33" customHeight="1" x14ac:dyDescent="0.25">
      <c r="A6" s="171"/>
      <c r="B6" s="176"/>
      <c r="C6" s="173"/>
      <c r="D6" s="35" t="s">
        <v>51</v>
      </c>
      <c r="E6" s="46">
        <v>45446.1</v>
      </c>
      <c r="F6" s="46">
        <v>10016.1</v>
      </c>
      <c r="G6" s="11">
        <f>F6/E6*100</f>
        <v>22.039514941876202</v>
      </c>
      <c r="H6" s="1"/>
      <c r="I6" s="1"/>
      <c r="J6" s="1"/>
      <c r="K6" s="1"/>
      <c r="L6" s="1"/>
      <c r="M6" s="111"/>
      <c r="N6" s="112"/>
      <c r="O6" s="112"/>
      <c r="P6" s="112"/>
      <c r="Q6" s="112"/>
      <c r="R6" s="112"/>
      <c r="S6" s="112"/>
      <c r="T6" s="112"/>
      <c r="U6" s="112"/>
      <c r="V6" s="113"/>
    </row>
    <row r="7" spans="1:76" ht="33.75" customHeight="1" x14ac:dyDescent="0.25">
      <c r="A7" s="171"/>
      <c r="B7" s="176"/>
      <c r="C7" s="173"/>
      <c r="D7" s="35" t="s">
        <v>12</v>
      </c>
      <c r="E7" s="46">
        <v>1945083.2</v>
      </c>
      <c r="F7" s="46">
        <v>217931.3</v>
      </c>
      <c r="G7" s="11">
        <f>F7/E7*100</f>
        <v>11.204214811993646</v>
      </c>
      <c r="H7" s="1"/>
      <c r="I7" s="1"/>
      <c r="J7" s="1"/>
      <c r="K7" s="1"/>
      <c r="L7" s="1"/>
      <c r="M7" s="111"/>
      <c r="N7" s="112"/>
      <c r="O7" s="112"/>
      <c r="P7" s="112"/>
      <c r="Q7" s="112"/>
      <c r="R7" s="112"/>
      <c r="S7" s="112"/>
      <c r="T7" s="112"/>
      <c r="U7" s="112"/>
      <c r="V7" s="113"/>
    </row>
    <row r="8" spans="1:76" ht="32.25" customHeight="1" x14ac:dyDescent="0.25">
      <c r="A8" s="183"/>
      <c r="B8" s="177"/>
      <c r="C8" s="173"/>
      <c r="D8" s="36" t="s">
        <v>11</v>
      </c>
      <c r="E8" s="60">
        <v>493879.6</v>
      </c>
      <c r="F8" s="60">
        <v>58059.3</v>
      </c>
      <c r="G8" s="16">
        <f>F8/E8*100</f>
        <v>11.755759905855598</v>
      </c>
      <c r="H8" s="1"/>
      <c r="I8" s="1"/>
      <c r="J8" s="1"/>
      <c r="K8" s="1"/>
      <c r="L8" s="1"/>
      <c r="M8" s="111"/>
      <c r="N8" s="112"/>
      <c r="O8" s="112"/>
      <c r="P8" s="112"/>
      <c r="Q8" s="112"/>
      <c r="R8" s="112"/>
      <c r="S8" s="112"/>
      <c r="T8" s="112"/>
      <c r="U8" s="112"/>
      <c r="V8" s="113"/>
    </row>
    <row r="9" spans="1:76" ht="93.75" customHeight="1" thickBot="1" x14ac:dyDescent="0.3">
      <c r="A9" s="182"/>
      <c r="B9" s="178"/>
      <c r="C9" s="174"/>
      <c r="D9" s="28" t="s">
        <v>53</v>
      </c>
      <c r="E9" s="49">
        <v>0</v>
      </c>
      <c r="F9" s="49">
        <v>0</v>
      </c>
      <c r="G9" s="29">
        <v>0</v>
      </c>
      <c r="H9" s="1"/>
      <c r="I9" s="1"/>
      <c r="J9" s="1"/>
      <c r="K9" s="1"/>
      <c r="L9" s="1"/>
      <c r="M9" s="114"/>
      <c r="N9" s="115"/>
      <c r="O9" s="115"/>
      <c r="P9" s="115"/>
      <c r="Q9" s="115"/>
      <c r="R9" s="115"/>
      <c r="S9" s="115"/>
      <c r="T9" s="115"/>
      <c r="U9" s="115"/>
      <c r="V9" s="116"/>
    </row>
    <row r="10" spans="1:76" ht="32.25" customHeight="1" x14ac:dyDescent="0.25">
      <c r="A10" s="170">
        <v>2</v>
      </c>
      <c r="B10" s="175" t="s">
        <v>18</v>
      </c>
      <c r="C10" s="172" t="s">
        <v>17</v>
      </c>
      <c r="D10" s="20" t="s">
        <v>1</v>
      </c>
      <c r="E10" s="45">
        <f>E11+E12+E13+E14</f>
        <v>181453.5</v>
      </c>
      <c r="F10" s="45">
        <f>F11+F12+F13+F14</f>
        <v>18206.3</v>
      </c>
      <c r="G10" s="45">
        <f>F10/E10*100</f>
        <v>10.033589872887545</v>
      </c>
      <c r="H10" s="1"/>
      <c r="I10" s="1"/>
      <c r="J10" s="1"/>
      <c r="K10" s="1"/>
      <c r="L10" s="1"/>
      <c r="M10" s="108" t="s">
        <v>71</v>
      </c>
      <c r="N10" s="109"/>
      <c r="O10" s="109"/>
      <c r="P10" s="109"/>
      <c r="Q10" s="109"/>
      <c r="R10" s="109"/>
      <c r="S10" s="109"/>
      <c r="T10" s="109"/>
      <c r="U10" s="109"/>
      <c r="V10" s="110"/>
    </row>
    <row r="11" spans="1:76" ht="25.5" customHeight="1" x14ac:dyDescent="0.25">
      <c r="A11" s="171"/>
      <c r="B11" s="176"/>
      <c r="C11" s="173"/>
      <c r="D11" s="17" t="s">
        <v>51</v>
      </c>
      <c r="E11" s="46">
        <v>0</v>
      </c>
      <c r="F11" s="46">
        <v>0</v>
      </c>
      <c r="G11" s="46">
        <v>0</v>
      </c>
      <c r="H11" s="1"/>
      <c r="I11" s="1"/>
      <c r="J11" s="1"/>
      <c r="K11" s="1"/>
      <c r="L11" s="1"/>
      <c r="M11" s="111"/>
      <c r="N11" s="112"/>
      <c r="O11" s="112"/>
      <c r="P11" s="112"/>
      <c r="Q11" s="112"/>
      <c r="R11" s="112"/>
      <c r="S11" s="112"/>
      <c r="T11" s="112"/>
      <c r="U11" s="112"/>
      <c r="V11" s="113"/>
    </row>
    <row r="12" spans="1:76" ht="37.5" customHeight="1" x14ac:dyDescent="0.25">
      <c r="A12" s="171"/>
      <c r="B12" s="176"/>
      <c r="C12" s="173"/>
      <c r="D12" s="17" t="s">
        <v>12</v>
      </c>
      <c r="E12" s="22">
        <v>177469.3</v>
      </c>
      <c r="F12" s="46">
        <v>18206.3</v>
      </c>
      <c r="G12" s="46">
        <f>F12/E12*100</f>
        <v>10.25884476920797</v>
      </c>
      <c r="H12" s="1"/>
      <c r="I12" s="1"/>
      <c r="J12" s="1"/>
      <c r="K12" s="1"/>
      <c r="L12" s="1"/>
      <c r="M12" s="111"/>
      <c r="N12" s="112"/>
      <c r="O12" s="112"/>
      <c r="P12" s="112"/>
      <c r="Q12" s="112"/>
      <c r="R12" s="112"/>
      <c r="S12" s="112"/>
      <c r="T12" s="112"/>
      <c r="U12" s="112"/>
      <c r="V12" s="113"/>
    </row>
    <row r="13" spans="1:76" ht="33" customHeight="1" x14ac:dyDescent="0.25">
      <c r="A13" s="171"/>
      <c r="B13" s="177"/>
      <c r="C13" s="173"/>
      <c r="D13" s="17" t="s">
        <v>11</v>
      </c>
      <c r="E13" s="47">
        <v>3984.2</v>
      </c>
      <c r="F13" s="46">
        <v>0</v>
      </c>
      <c r="G13" s="46">
        <f>F13/E13*100</f>
        <v>0</v>
      </c>
      <c r="H13" s="1"/>
      <c r="I13" s="1"/>
      <c r="J13" s="1"/>
      <c r="K13" s="1"/>
      <c r="L13" s="1"/>
      <c r="M13" s="111"/>
      <c r="N13" s="112"/>
      <c r="O13" s="112"/>
      <c r="P13" s="112"/>
      <c r="Q13" s="112"/>
      <c r="R13" s="112"/>
      <c r="S13" s="112"/>
      <c r="T13" s="112"/>
      <c r="U13" s="112"/>
      <c r="V13" s="113"/>
    </row>
    <row r="14" spans="1:76" ht="22.5" customHeight="1" thickBot="1" x14ac:dyDescent="0.3">
      <c r="A14" s="182"/>
      <c r="B14" s="178"/>
      <c r="C14" s="174"/>
      <c r="D14" s="28" t="s">
        <v>53</v>
      </c>
      <c r="E14" s="48">
        <v>0</v>
      </c>
      <c r="F14" s="49">
        <v>0</v>
      </c>
      <c r="G14" s="49">
        <v>0</v>
      </c>
      <c r="H14" s="1"/>
      <c r="I14" s="1"/>
      <c r="J14" s="1"/>
      <c r="K14" s="1"/>
      <c r="L14" s="1"/>
      <c r="M14" s="114"/>
      <c r="N14" s="115"/>
      <c r="O14" s="115"/>
      <c r="P14" s="115"/>
      <c r="Q14" s="115"/>
      <c r="R14" s="115"/>
      <c r="S14" s="115"/>
      <c r="T14" s="115"/>
      <c r="U14" s="115"/>
      <c r="V14" s="116"/>
    </row>
    <row r="15" spans="1:76" ht="31.5" customHeight="1" x14ac:dyDescent="0.25">
      <c r="A15" s="170">
        <v>3</v>
      </c>
      <c r="B15" s="175" t="s">
        <v>20</v>
      </c>
      <c r="C15" s="206" t="s">
        <v>19</v>
      </c>
      <c r="D15" s="38" t="s">
        <v>1</v>
      </c>
      <c r="E15" s="45">
        <f>E16+E17+E18+E19</f>
        <v>293699.3</v>
      </c>
      <c r="F15" s="45">
        <f>F16+F17+F18+F19</f>
        <v>47784.4</v>
      </c>
      <c r="G15" s="45">
        <f t="shared" ref="G15:G20" si="0">F15/E15*100</f>
        <v>16.269837892020853</v>
      </c>
      <c r="H15" s="1"/>
      <c r="I15" s="1"/>
      <c r="J15" s="1"/>
      <c r="K15" s="1"/>
      <c r="L15" s="1"/>
      <c r="M15" s="117" t="s">
        <v>73</v>
      </c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76" ht="35.25" customHeight="1" x14ac:dyDescent="0.25">
      <c r="A16" s="171"/>
      <c r="B16" s="176"/>
      <c r="C16" s="207"/>
      <c r="D16" s="35" t="s">
        <v>51</v>
      </c>
      <c r="E16" s="46">
        <v>40.799999999999997</v>
      </c>
      <c r="F16" s="46">
        <v>0</v>
      </c>
      <c r="G16" s="46">
        <f t="shared" si="0"/>
        <v>0</v>
      </c>
      <c r="H16" s="1"/>
      <c r="I16" s="1"/>
      <c r="J16" s="1"/>
      <c r="K16" s="1"/>
      <c r="L16" s="1"/>
      <c r="M16" s="120"/>
      <c r="N16" s="121"/>
      <c r="O16" s="121"/>
      <c r="P16" s="121"/>
      <c r="Q16" s="121"/>
      <c r="R16" s="121"/>
      <c r="S16" s="121"/>
      <c r="T16" s="121"/>
      <c r="U16" s="121"/>
      <c r="V16" s="122"/>
    </row>
    <row r="17" spans="1:22" ht="34.5" customHeight="1" x14ac:dyDescent="0.25">
      <c r="A17" s="171"/>
      <c r="B17" s="176"/>
      <c r="C17" s="207"/>
      <c r="D17" s="35" t="s">
        <v>12</v>
      </c>
      <c r="E17" s="22">
        <v>2430.9</v>
      </c>
      <c r="F17" s="46">
        <v>964.1</v>
      </c>
      <c r="G17" s="46">
        <f t="shared" si="0"/>
        <v>39.660208153358838</v>
      </c>
      <c r="H17" s="1"/>
      <c r="I17" s="1"/>
      <c r="J17" s="1"/>
      <c r="K17" s="1"/>
      <c r="L17" s="1"/>
      <c r="M17" s="120"/>
      <c r="N17" s="121"/>
      <c r="O17" s="121"/>
      <c r="P17" s="121"/>
      <c r="Q17" s="121"/>
      <c r="R17" s="121"/>
      <c r="S17" s="121"/>
      <c r="T17" s="121"/>
      <c r="U17" s="121"/>
      <c r="V17" s="122"/>
    </row>
    <row r="18" spans="1:22" ht="34.5" customHeight="1" thickBot="1" x14ac:dyDescent="0.3">
      <c r="A18" s="183"/>
      <c r="B18" s="177"/>
      <c r="C18" s="207"/>
      <c r="D18" s="37" t="s">
        <v>11</v>
      </c>
      <c r="E18" s="53">
        <v>291216.09999999998</v>
      </c>
      <c r="F18" s="60">
        <v>46819.9</v>
      </c>
      <c r="G18" s="60">
        <f t="shared" si="0"/>
        <v>16.077373469392661</v>
      </c>
      <c r="H18" s="1"/>
      <c r="I18" s="1"/>
      <c r="J18" s="1"/>
      <c r="K18" s="1"/>
      <c r="L18" s="1"/>
      <c r="M18" s="120"/>
      <c r="N18" s="121"/>
      <c r="O18" s="121"/>
      <c r="P18" s="121"/>
      <c r="Q18" s="121"/>
      <c r="R18" s="121"/>
      <c r="S18" s="121"/>
      <c r="T18" s="121"/>
      <c r="U18" s="121"/>
      <c r="V18" s="122"/>
    </row>
    <row r="19" spans="1:22" ht="111" customHeight="1" thickBot="1" x14ac:dyDescent="0.3">
      <c r="A19" s="182"/>
      <c r="B19" s="178"/>
      <c r="C19" s="208"/>
      <c r="D19" s="28" t="s">
        <v>53</v>
      </c>
      <c r="E19" s="61">
        <v>11.5</v>
      </c>
      <c r="F19" s="49">
        <v>0.4</v>
      </c>
      <c r="G19" s="49">
        <f t="shared" si="0"/>
        <v>3.4782608695652173</v>
      </c>
      <c r="H19" s="1"/>
      <c r="I19" s="1"/>
      <c r="J19" s="1"/>
      <c r="K19" s="1"/>
      <c r="L19" s="1"/>
      <c r="M19" s="123"/>
      <c r="N19" s="124"/>
      <c r="O19" s="124"/>
      <c r="P19" s="124"/>
      <c r="Q19" s="124"/>
      <c r="R19" s="124"/>
      <c r="S19" s="124"/>
      <c r="T19" s="124"/>
      <c r="U19" s="124"/>
      <c r="V19" s="125"/>
    </row>
    <row r="20" spans="1:22" ht="31.5" customHeight="1" x14ac:dyDescent="0.25">
      <c r="A20" s="179">
        <v>4</v>
      </c>
      <c r="B20" s="172" t="s">
        <v>50</v>
      </c>
      <c r="C20" s="172" t="s">
        <v>17</v>
      </c>
      <c r="D20" s="38" t="s">
        <v>1</v>
      </c>
      <c r="E20" s="45">
        <f>E21+E22+E23+E24</f>
        <v>163733.9</v>
      </c>
      <c r="F20" s="83">
        <f>F21+F22+F23+F24</f>
        <v>32042.86</v>
      </c>
      <c r="G20" s="45">
        <f t="shared" si="0"/>
        <v>19.570082921129956</v>
      </c>
      <c r="H20" s="1"/>
      <c r="I20" s="1"/>
      <c r="J20" s="1"/>
      <c r="K20" s="1"/>
      <c r="L20" s="1"/>
      <c r="M20" s="108" t="s">
        <v>84</v>
      </c>
      <c r="N20" s="109"/>
      <c r="O20" s="109"/>
      <c r="P20" s="109"/>
      <c r="Q20" s="109"/>
      <c r="R20" s="109"/>
      <c r="S20" s="109"/>
      <c r="T20" s="109"/>
      <c r="U20" s="109"/>
      <c r="V20" s="110"/>
    </row>
    <row r="21" spans="1:22" ht="25.5" customHeight="1" x14ac:dyDescent="0.25">
      <c r="A21" s="180"/>
      <c r="B21" s="173"/>
      <c r="C21" s="173"/>
      <c r="D21" s="35" t="s">
        <v>51</v>
      </c>
      <c r="E21" s="46">
        <v>0</v>
      </c>
      <c r="F21" s="46">
        <v>0</v>
      </c>
      <c r="G21" s="46">
        <v>0</v>
      </c>
      <c r="H21" s="1"/>
      <c r="I21" s="1"/>
      <c r="J21" s="1"/>
      <c r="K21" s="1"/>
      <c r="L21" s="1"/>
      <c r="M21" s="111"/>
      <c r="N21" s="112"/>
      <c r="O21" s="112"/>
      <c r="P21" s="112"/>
      <c r="Q21" s="112"/>
      <c r="R21" s="112"/>
      <c r="S21" s="112"/>
      <c r="T21" s="112"/>
      <c r="U21" s="112"/>
      <c r="V21" s="113"/>
    </row>
    <row r="22" spans="1:22" ht="34.5" customHeight="1" x14ac:dyDescent="0.25">
      <c r="A22" s="180"/>
      <c r="B22" s="173"/>
      <c r="C22" s="173"/>
      <c r="D22" s="35" t="s">
        <v>12</v>
      </c>
      <c r="E22" s="22">
        <v>3102.4</v>
      </c>
      <c r="F22" s="50">
        <v>1923.54</v>
      </c>
      <c r="G22" s="46">
        <f>F22/E22*100</f>
        <v>62.001676121712222</v>
      </c>
      <c r="H22" s="1"/>
      <c r="I22" s="1"/>
      <c r="J22" s="1"/>
      <c r="K22" s="1"/>
      <c r="L22" s="1"/>
      <c r="M22" s="111"/>
      <c r="N22" s="112"/>
      <c r="O22" s="112"/>
      <c r="P22" s="112"/>
      <c r="Q22" s="112"/>
      <c r="R22" s="112"/>
      <c r="S22" s="112"/>
      <c r="T22" s="112"/>
      <c r="U22" s="112"/>
      <c r="V22" s="113"/>
    </row>
    <row r="23" spans="1:22" ht="35.25" customHeight="1" x14ac:dyDescent="0.25">
      <c r="A23" s="180"/>
      <c r="B23" s="173"/>
      <c r="C23" s="173"/>
      <c r="D23" s="35" t="s">
        <v>11</v>
      </c>
      <c r="E23" s="22">
        <v>156933.5</v>
      </c>
      <c r="F23" s="46">
        <v>29561.42</v>
      </c>
      <c r="G23" s="46">
        <f>F23/E23*100</f>
        <v>18.836908626902478</v>
      </c>
      <c r="H23" s="1"/>
      <c r="I23" s="1"/>
      <c r="J23" s="1"/>
      <c r="K23" s="1"/>
      <c r="L23" s="1"/>
      <c r="M23" s="111"/>
      <c r="N23" s="112"/>
      <c r="O23" s="112"/>
      <c r="P23" s="112"/>
      <c r="Q23" s="112"/>
      <c r="R23" s="112"/>
      <c r="S23" s="112"/>
      <c r="T23" s="112"/>
      <c r="U23" s="112"/>
      <c r="V23" s="113"/>
    </row>
    <row r="24" spans="1:22" ht="71.25" customHeight="1" thickBot="1" x14ac:dyDescent="0.3">
      <c r="A24" s="181"/>
      <c r="B24" s="174"/>
      <c r="C24" s="174"/>
      <c r="D24" s="43" t="s">
        <v>6</v>
      </c>
      <c r="E24" s="51">
        <v>3698</v>
      </c>
      <c r="F24" s="52">
        <v>557.9</v>
      </c>
      <c r="G24" s="52">
        <f>F24/E24*100</f>
        <v>15.086533261222282</v>
      </c>
      <c r="H24" s="1"/>
      <c r="I24" s="1"/>
      <c r="J24" s="1"/>
      <c r="K24" s="1"/>
      <c r="L24" s="1"/>
      <c r="M24" s="114"/>
      <c r="N24" s="115"/>
      <c r="O24" s="115"/>
      <c r="P24" s="115"/>
      <c r="Q24" s="115"/>
      <c r="R24" s="115"/>
      <c r="S24" s="115"/>
      <c r="T24" s="115"/>
      <c r="U24" s="115"/>
      <c r="V24" s="116"/>
    </row>
    <row r="25" spans="1:22" ht="32.25" customHeight="1" x14ac:dyDescent="0.25">
      <c r="A25" s="170">
        <v>5</v>
      </c>
      <c r="B25" s="175" t="s">
        <v>21</v>
      </c>
      <c r="C25" s="172" t="s">
        <v>17</v>
      </c>
      <c r="D25" s="38" t="s">
        <v>1</v>
      </c>
      <c r="E25" s="45">
        <f>E26+E27+E28</f>
        <v>9629.6</v>
      </c>
      <c r="F25" s="45">
        <f>F26+F27+F28</f>
        <v>1395.6</v>
      </c>
      <c r="G25" s="24">
        <f>F25/E25*100</f>
        <v>14.492813824042534</v>
      </c>
      <c r="H25" s="1"/>
      <c r="I25" s="1"/>
      <c r="J25" s="1"/>
      <c r="K25" s="1"/>
      <c r="L25" s="1"/>
      <c r="M25" s="93" t="s">
        <v>81</v>
      </c>
      <c r="N25" s="94"/>
      <c r="O25" s="94"/>
      <c r="P25" s="94"/>
      <c r="Q25" s="94"/>
      <c r="R25" s="94"/>
      <c r="S25" s="94"/>
      <c r="T25" s="94"/>
      <c r="U25" s="94"/>
      <c r="V25" s="95"/>
    </row>
    <row r="26" spans="1:22" ht="27" customHeight="1" x14ac:dyDescent="0.25">
      <c r="A26" s="171"/>
      <c r="B26" s="176"/>
      <c r="C26" s="173"/>
      <c r="D26" s="35" t="s">
        <v>51</v>
      </c>
      <c r="E26" s="11">
        <v>0</v>
      </c>
      <c r="F26" s="11">
        <v>0</v>
      </c>
      <c r="G26" s="11">
        <v>0</v>
      </c>
      <c r="H26" s="1"/>
      <c r="I26" s="1"/>
      <c r="J26" s="1"/>
      <c r="K26" s="1"/>
      <c r="L26" s="1"/>
      <c r="M26" s="96"/>
      <c r="N26" s="97"/>
      <c r="O26" s="97"/>
      <c r="P26" s="97"/>
      <c r="Q26" s="97"/>
      <c r="R26" s="97"/>
      <c r="S26" s="97"/>
      <c r="T26" s="97"/>
      <c r="U26" s="97"/>
      <c r="V26" s="98"/>
    </row>
    <row r="27" spans="1:22" ht="36" customHeight="1" x14ac:dyDescent="0.25">
      <c r="A27" s="171"/>
      <c r="B27" s="176"/>
      <c r="C27" s="173"/>
      <c r="D27" s="35" t="s">
        <v>12</v>
      </c>
      <c r="E27" s="47">
        <v>9618.6</v>
      </c>
      <c r="F27" s="11">
        <v>1395.6</v>
      </c>
      <c r="G27" s="11">
        <v>0</v>
      </c>
      <c r="H27" s="1"/>
      <c r="I27" s="1"/>
      <c r="J27" s="1"/>
      <c r="K27" s="1"/>
      <c r="L27" s="1"/>
      <c r="M27" s="96"/>
      <c r="N27" s="97"/>
      <c r="O27" s="97"/>
      <c r="P27" s="97"/>
      <c r="Q27" s="97"/>
      <c r="R27" s="97"/>
      <c r="S27" s="97"/>
      <c r="T27" s="97"/>
      <c r="U27" s="97"/>
      <c r="V27" s="98"/>
    </row>
    <row r="28" spans="1:22" ht="98.25" customHeight="1" thickBot="1" x14ac:dyDescent="0.3">
      <c r="A28" s="182"/>
      <c r="B28" s="178"/>
      <c r="C28" s="174"/>
      <c r="D28" s="28" t="s">
        <v>11</v>
      </c>
      <c r="E28" s="30">
        <v>11</v>
      </c>
      <c r="F28" s="29">
        <v>0</v>
      </c>
      <c r="G28" s="31">
        <v>0</v>
      </c>
      <c r="H28" s="1"/>
      <c r="I28" s="1"/>
      <c r="J28" s="1"/>
      <c r="K28" s="1"/>
      <c r="L28" s="1"/>
      <c r="M28" s="99"/>
      <c r="N28" s="100"/>
      <c r="O28" s="100"/>
      <c r="P28" s="100"/>
      <c r="Q28" s="100"/>
      <c r="R28" s="100"/>
      <c r="S28" s="100"/>
      <c r="T28" s="100"/>
      <c r="U28" s="100"/>
      <c r="V28" s="101"/>
    </row>
    <row r="29" spans="1:22" ht="24.75" customHeight="1" x14ac:dyDescent="0.25">
      <c r="A29" s="170">
        <v>6</v>
      </c>
      <c r="B29" s="175" t="s">
        <v>23</v>
      </c>
      <c r="C29" s="172" t="s">
        <v>22</v>
      </c>
      <c r="D29" s="20" t="s">
        <v>1</v>
      </c>
      <c r="E29" s="45">
        <f>E30+E31+E32+E33</f>
        <v>11782.5</v>
      </c>
      <c r="F29" s="45">
        <f>F30+F31+F32+F33</f>
        <v>19.5</v>
      </c>
      <c r="G29" s="25">
        <f>F29/E29*100</f>
        <v>0.1654996817313813</v>
      </c>
      <c r="H29" s="1"/>
      <c r="I29" s="1"/>
      <c r="J29" s="1"/>
      <c r="K29" s="1"/>
      <c r="L29" s="1"/>
      <c r="M29" s="126" t="s">
        <v>65</v>
      </c>
      <c r="N29" s="127"/>
      <c r="O29" s="127"/>
      <c r="P29" s="127"/>
      <c r="Q29" s="127"/>
      <c r="R29" s="127"/>
      <c r="S29" s="127"/>
      <c r="T29" s="127"/>
      <c r="U29" s="127"/>
      <c r="V29" s="128"/>
    </row>
    <row r="30" spans="1:22" ht="25.5" customHeight="1" x14ac:dyDescent="0.25">
      <c r="A30" s="171"/>
      <c r="B30" s="176"/>
      <c r="C30" s="173"/>
      <c r="D30" s="17" t="s">
        <v>2</v>
      </c>
      <c r="E30" s="53">
        <v>0</v>
      </c>
      <c r="F30" s="46">
        <v>0</v>
      </c>
      <c r="G30" s="11">
        <v>0</v>
      </c>
      <c r="H30" s="1"/>
      <c r="I30" s="1"/>
      <c r="J30" s="1"/>
      <c r="K30" s="1"/>
      <c r="L30" s="1"/>
      <c r="M30" s="129"/>
      <c r="N30" s="130"/>
      <c r="O30" s="130"/>
      <c r="P30" s="130"/>
      <c r="Q30" s="130"/>
      <c r="R30" s="130"/>
      <c r="S30" s="130"/>
      <c r="T30" s="130"/>
      <c r="U30" s="130"/>
      <c r="V30" s="131"/>
    </row>
    <row r="31" spans="1:22" ht="33" customHeight="1" x14ac:dyDescent="0.25">
      <c r="A31" s="171"/>
      <c r="B31" s="176"/>
      <c r="C31" s="173"/>
      <c r="D31" s="40" t="s">
        <v>3</v>
      </c>
      <c r="E31" s="53">
        <v>11782.5</v>
      </c>
      <c r="F31" s="46">
        <v>19.5</v>
      </c>
      <c r="G31" s="11">
        <f>F31/E31*100</f>
        <v>0.1654996817313813</v>
      </c>
      <c r="H31" s="1"/>
      <c r="I31" s="1"/>
      <c r="J31" s="1"/>
      <c r="K31" s="1"/>
      <c r="L31" s="1"/>
      <c r="M31" s="129"/>
      <c r="N31" s="130"/>
      <c r="O31" s="130"/>
      <c r="P31" s="130"/>
      <c r="Q31" s="130"/>
      <c r="R31" s="130"/>
      <c r="S31" s="130"/>
      <c r="T31" s="130"/>
      <c r="U31" s="130"/>
      <c r="V31" s="131"/>
    </row>
    <row r="32" spans="1:22" ht="30" customHeight="1" x14ac:dyDescent="0.25">
      <c r="A32" s="183"/>
      <c r="B32" s="177"/>
      <c r="C32" s="173"/>
      <c r="D32" s="18" t="s">
        <v>11</v>
      </c>
      <c r="E32" s="22">
        <v>0</v>
      </c>
      <c r="F32" s="46">
        <v>0</v>
      </c>
      <c r="G32" s="16">
        <v>0</v>
      </c>
      <c r="H32" s="1"/>
      <c r="I32" s="1"/>
      <c r="J32" s="1"/>
      <c r="K32" s="1"/>
      <c r="L32" s="1"/>
      <c r="M32" s="129"/>
      <c r="N32" s="130"/>
      <c r="O32" s="130"/>
      <c r="P32" s="130"/>
      <c r="Q32" s="130"/>
      <c r="R32" s="130"/>
      <c r="S32" s="130"/>
      <c r="T32" s="130"/>
      <c r="U32" s="130"/>
      <c r="V32" s="131"/>
    </row>
    <row r="33" spans="1:26" ht="30.75" customHeight="1" thickBot="1" x14ac:dyDescent="0.3">
      <c r="A33" s="182"/>
      <c r="B33" s="178"/>
      <c r="C33" s="174"/>
      <c r="D33" s="28" t="s">
        <v>7</v>
      </c>
      <c r="E33" s="78">
        <v>0</v>
      </c>
      <c r="F33" s="55">
        <v>0</v>
      </c>
      <c r="G33" s="12">
        <v>0</v>
      </c>
      <c r="H33" s="1"/>
      <c r="I33" s="1"/>
      <c r="J33" s="1"/>
      <c r="K33" s="1"/>
      <c r="L33" s="1"/>
      <c r="M33" s="132"/>
      <c r="N33" s="133"/>
      <c r="O33" s="133"/>
      <c r="P33" s="133"/>
      <c r="Q33" s="133"/>
      <c r="R33" s="133"/>
      <c r="S33" s="133"/>
      <c r="T33" s="133"/>
      <c r="U33" s="133"/>
      <c r="V33" s="134"/>
    </row>
    <row r="34" spans="1:26" ht="35.25" customHeight="1" x14ac:dyDescent="0.25">
      <c r="A34" s="170">
        <v>7</v>
      </c>
      <c r="B34" s="175" t="s">
        <v>48</v>
      </c>
      <c r="C34" s="172" t="s">
        <v>22</v>
      </c>
      <c r="D34" s="38" t="s">
        <v>1</v>
      </c>
      <c r="E34" s="45">
        <f>E35+E36+E37+E38</f>
        <v>9773.2000000000007</v>
      </c>
      <c r="F34" s="45">
        <f>F35+F36+F37+F38</f>
        <v>0</v>
      </c>
      <c r="G34" s="45">
        <f>F34/E34*100</f>
        <v>0</v>
      </c>
      <c r="H34" s="1"/>
      <c r="I34" s="1"/>
      <c r="J34" s="1"/>
      <c r="K34" s="1"/>
      <c r="L34" s="1"/>
      <c r="M34" s="108" t="s">
        <v>59</v>
      </c>
      <c r="N34" s="109"/>
      <c r="O34" s="109"/>
      <c r="P34" s="109"/>
      <c r="Q34" s="109"/>
      <c r="R34" s="109"/>
      <c r="S34" s="109"/>
      <c r="T34" s="109"/>
      <c r="U34" s="109"/>
      <c r="V34" s="110"/>
    </row>
    <row r="35" spans="1:26" ht="23.25" customHeight="1" x14ac:dyDescent="0.25">
      <c r="A35" s="171"/>
      <c r="B35" s="176"/>
      <c r="C35" s="173"/>
      <c r="D35" s="35" t="s">
        <v>51</v>
      </c>
      <c r="E35" s="46">
        <v>0</v>
      </c>
      <c r="F35" s="46">
        <v>0</v>
      </c>
      <c r="G35" s="46">
        <v>0</v>
      </c>
      <c r="H35" s="1"/>
      <c r="I35" s="1"/>
      <c r="J35" s="1"/>
      <c r="K35" s="1"/>
      <c r="L35" s="1"/>
      <c r="M35" s="111"/>
      <c r="N35" s="112"/>
      <c r="O35" s="112"/>
      <c r="P35" s="112"/>
      <c r="Q35" s="112"/>
      <c r="R35" s="112"/>
      <c r="S35" s="112"/>
      <c r="T35" s="112"/>
      <c r="U35" s="112"/>
      <c r="V35" s="113"/>
    </row>
    <row r="36" spans="1:26" ht="33.75" customHeight="1" x14ac:dyDescent="0.25">
      <c r="A36" s="171"/>
      <c r="B36" s="176"/>
      <c r="C36" s="173"/>
      <c r="D36" s="35" t="s">
        <v>12</v>
      </c>
      <c r="E36" s="47">
        <v>9673.2000000000007</v>
      </c>
      <c r="F36" s="46">
        <v>0</v>
      </c>
      <c r="G36" s="46">
        <f>F36/E36*100</f>
        <v>0</v>
      </c>
      <c r="H36" s="1"/>
      <c r="I36" s="1"/>
      <c r="J36" s="1"/>
      <c r="K36" s="1"/>
      <c r="L36" s="1"/>
      <c r="M36" s="111"/>
      <c r="N36" s="112"/>
      <c r="O36" s="112"/>
      <c r="P36" s="112"/>
      <c r="Q36" s="112"/>
      <c r="R36" s="112"/>
      <c r="S36" s="112"/>
      <c r="T36" s="112"/>
      <c r="U36" s="112"/>
      <c r="V36" s="113"/>
    </row>
    <row r="37" spans="1:26" ht="33.75" customHeight="1" x14ac:dyDescent="0.25">
      <c r="A37" s="171"/>
      <c r="B37" s="177"/>
      <c r="C37" s="173"/>
      <c r="D37" s="35" t="s">
        <v>11</v>
      </c>
      <c r="E37" s="53">
        <v>100</v>
      </c>
      <c r="F37" s="46">
        <v>0</v>
      </c>
      <c r="G37" s="46">
        <f>F37/E37*100</f>
        <v>0</v>
      </c>
      <c r="H37" s="1"/>
      <c r="I37" s="1"/>
      <c r="J37" s="1"/>
      <c r="K37" s="1"/>
      <c r="L37" s="1"/>
      <c r="M37" s="111"/>
      <c r="N37" s="112"/>
      <c r="O37" s="112"/>
      <c r="P37" s="112"/>
      <c r="Q37" s="112"/>
      <c r="R37" s="112"/>
      <c r="S37" s="112"/>
      <c r="T37" s="112"/>
      <c r="U37" s="112"/>
      <c r="V37" s="113"/>
    </row>
    <row r="38" spans="1:26" ht="20.25" customHeight="1" thickBot="1" x14ac:dyDescent="0.3">
      <c r="A38" s="182"/>
      <c r="B38" s="178"/>
      <c r="C38" s="174"/>
      <c r="D38" s="28" t="s">
        <v>54</v>
      </c>
      <c r="E38" s="48">
        <v>0</v>
      </c>
      <c r="F38" s="49">
        <v>0</v>
      </c>
      <c r="G38" s="49">
        <v>0</v>
      </c>
      <c r="H38" s="1"/>
      <c r="I38" s="1"/>
      <c r="J38" s="1"/>
      <c r="K38" s="1"/>
      <c r="L38" s="1"/>
      <c r="M38" s="114"/>
      <c r="N38" s="115"/>
      <c r="O38" s="115"/>
      <c r="P38" s="115"/>
      <c r="Q38" s="115"/>
      <c r="R38" s="115"/>
      <c r="S38" s="115"/>
      <c r="T38" s="115"/>
      <c r="U38" s="115"/>
      <c r="V38" s="116"/>
    </row>
    <row r="39" spans="1:26" ht="30" customHeight="1" x14ac:dyDescent="0.25">
      <c r="A39" s="170">
        <v>8</v>
      </c>
      <c r="B39" s="175" t="s">
        <v>25</v>
      </c>
      <c r="C39" s="172" t="s">
        <v>24</v>
      </c>
      <c r="D39" s="38" t="s">
        <v>1</v>
      </c>
      <c r="E39" s="45">
        <f>E40+E41+E42+E43</f>
        <v>23346.5</v>
      </c>
      <c r="F39" s="45">
        <f>F40+F41+F42+F43</f>
        <v>956.7</v>
      </c>
      <c r="G39" s="14">
        <f t="shared" ref="G39:G44" si="1">F39/E39*100</f>
        <v>4.0978305099265411</v>
      </c>
      <c r="H39" s="1"/>
      <c r="I39" s="1"/>
      <c r="J39" s="1"/>
      <c r="K39" s="1"/>
      <c r="L39" s="1"/>
      <c r="M39" s="135" t="s">
        <v>66</v>
      </c>
      <c r="N39" s="109"/>
      <c r="O39" s="109"/>
      <c r="P39" s="109"/>
      <c r="Q39" s="109"/>
      <c r="R39" s="109"/>
      <c r="S39" s="109"/>
      <c r="T39" s="109"/>
      <c r="U39" s="109"/>
      <c r="V39" s="110"/>
      <c r="Z39" s="39"/>
    </row>
    <row r="40" spans="1:26" ht="29.25" customHeight="1" x14ac:dyDescent="0.25">
      <c r="A40" s="171"/>
      <c r="B40" s="176"/>
      <c r="C40" s="173"/>
      <c r="D40" s="35" t="s">
        <v>51</v>
      </c>
      <c r="E40" s="46">
        <v>13848.8</v>
      </c>
      <c r="F40" s="46">
        <v>0</v>
      </c>
      <c r="G40" s="11">
        <f t="shared" si="1"/>
        <v>0</v>
      </c>
      <c r="H40" s="1"/>
      <c r="I40" s="1"/>
      <c r="J40" s="1"/>
      <c r="K40" s="1"/>
      <c r="L40" s="1"/>
      <c r="M40" s="111"/>
      <c r="N40" s="112"/>
      <c r="O40" s="112"/>
      <c r="P40" s="112"/>
      <c r="Q40" s="112"/>
      <c r="R40" s="112"/>
      <c r="S40" s="112"/>
      <c r="T40" s="112"/>
      <c r="U40" s="112"/>
      <c r="V40" s="113"/>
    </row>
    <row r="41" spans="1:26" ht="31.5" customHeight="1" x14ac:dyDescent="0.25">
      <c r="A41" s="171"/>
      <c r="B41" s="176"/>
      <c r="C41" s="173"/>
      <c r="D41" s="35" t="s">
        <v>12</v>
      </c>
      <c r="E41" s="47">
        <v>9130.5</v>
      </c>
      <c r="F41" s="46">
        <v>921.5</v>
      </c>
      <c r="G41" s="11">
        <f t="shared" si="1"/>
        <v>10.09254695799792</v>
      </c>
      <c r="H41" s="1"/>
      <c r="I41" s="1"/>
      <c r="J41" s="1"/>
      <c r="K41" s="1"/>
      <c r="L41" s="1"/>
      <c r="M41" s="111"/>
      <c r="N41" s="112"/>
      <c r="O41" s="112"/>
      <c r="P41" s="112"/>
      <c r="Q41" s="112"/>
      <c r="R41" s="112"/>
      <c r="S41" s="112"/>
      <c r="T41" s="112"/>
      <c r="U41" s="112"/>
      <c r="V41" s="113"/>
    </row>
    <row r="42" spans="1:26" ht="31.5" customHeight="1" x14ac:dyDescent="0.25">
      <c r="A42" s="183"/>
      <c r="B42" s="177"/>
      <c r="C42" s="173"/>
      <c r="D42" s="36" t="s">
        <v>11</v>
      </c>
      <c r="E42" s="53">
        <v>367.2</v>
      </c>
      <c r="F42" s="54">
        <v>35.200000000000003</v>
      </c>
      <c r="G42" s="16">
        <f t="shared" si="1"/>
        <v>9.5860566448801752</v>
      </c>
      <c r="H42" s="1"/>
      <c r="I42" s="1"/>
      <c r="J42" s="1"/>
      <c r="K42" s="1"/>
      <c r="L42" s="1"/>
      <c r="M42" s="111"/>
      <c r="N42" s="112"/>
      <c r="O42" s="112"/>
      <c r="P42" s="112"/>
      <c r="Q42" s="112"/>
      <c r="R42" s="112"/>
      <c r="S42" s="112"/>
      <c r="T42" s="112"/>
      <c r="U42" s="112"/>
      <c r="V42" s="113"/>
    </row>
    <row r="43" spans="1:26" ht="28.5" customHeight="1" thickBot="1" x14ac:dyDescent="0.3">
      <c r="A43" s="182"/>
      <c r="B43" s="178"/>
      <c r="C43" s="174"/>
      <c r="D43" s="19" t="s">
        <v>56</v>
      </c>
      <c r="E43" s="55">
        <v>0</v>
      </c>
      <c r="F43" s="55">
        <v>0</v>
      </c>
      <c r="G43" s="12">
        <v>0</v>
      </c>
      <c r="M43" s="114"/>
      <c r="N43" s="115"/>
      <c r="O43" s="115"/>
      <c r="P43" s="115"/>
      <c r="Q43" s="115"/>
      <c r="R43" s="115"/>
      <c r="S43" s="115"/>
      <c r="T43" s="115"/>
      <c r="U43" s="115"/>
      <c r="V43" s="116"/>
    </row>
    <row r="44" spans="1:26" ht="33" customHeight="1" x14ac:dyDescent="0.25">
      <c r="A44" s="179">
        <v>9</v>
      </c>
      <c r="B44" s="172" t="s">
        <v>27</v>
      </c>
      <c r="C44" s="172" t="s">
        <v>26</v>
      </c>
      <c r="D44" s="38" t="s">
        <v>1</v>
      </c>
      <c r="E44" s="45">
        <f>E45+E46+E47+E48</f>
        <v>756047</v>
      </c>
      <c r="F44" s="45">
        <f>F45+F46+F47+F48</f>
        <v>136024.79999999999</v>
      </c>
      <c r="G44" s="14">
        <f t="shared" si="1"/>
        <v>17.9915798885519</v>
      </c>
      <c r="M44" s="136" t="s">
        <v>77</v>
      </c>
      <c r="N44" s="137"/>
      <c r="O44" s="137"/>
      <c r="P44" s="137"/>
      <c r="Q44" s="137"/>
      <c r="R44" s="137"/>
      <c r="S44" s="137"/>
      <c r="T44" s="137"/>
      <c r="U44" s="137"/>
      <c r="V44" s="138"/>
    </row>
    <row r="45" spans="1:26" ht="31.5" customHeight="1" x14ac:dyDescent="0.25">
      <c r="A45" s="180"/>
      <c r="B45" s="173"/>
      <c r="C45" s="173"/>
      <c r="D45" s="35" t="s">
        <v>51</v>
      </c>
      <c r="E45" s="46">
        <v>0</v>
      </c>
      <c r="F45" s="46">
        <v>0</v>
      </c>
      <c r="G45" s="11">
        <v>0</v>
      </c>
      <c r="M45" s="139"/>
      <c r="N45" s="140"/>
      <c r="O45" s="140"/>
      <c r="P45" s="140"/>
      <c r="Q45" s="140"/>
      <c r="R45" s="140"/>
      <c r="S45" s="140"/>
      <c r="T45" s="140"/>
      <c r="U45" s="140"/>
      <c r="V45" s="141"/>
    </row>
    <row r="46" spans="1:26" ht="33" customHeight="1" x14ac:dyDescent="0.25">
      <c r="A46" s="180"/>
      <c r="B46" s="173"/>
      <c r="C46" s="173"/>
      <c r="D46" s="35" t="s">
        <v>12</v>
      </c>
      <c r="E46" s="47">
        <v>692140.5</v>
      </c>
      <c r="F46" s="46">
        <v>134628.9</v>
      </c>
      <c r="G46" s="11">
        <f>F46/E46*100</f>
        <v>19.451094105893237</v>
      </c>
      <c r="I46" s="3"/>
      <c r="J46" s="4"/>
      <c r="K46" s="4"/>
      <c r="L46" s="4"/>
      <c r="M46" s="139"/>
      <c r="N46" s="140"/>
      <c r="O46" s="140"/>
      <c r="P46" s="140"/>
      <c r="Q46" s="140"/>
      <c r="R46" s="140"/>
      <c r="S46" s="140"/>
      <c r="T46" s="140"/>
      <c r="U46" s="140"/>
      <c r="V46" s="141"/>
    </row>
    <row r="47" spans="1:26" ht="35.25" customHeight="1" x14ac:dyDescent="0.25">
      <c r="A47" s="180"/>
      <c r="B47" s="173"/>
      <c r="C47" s="173"/>
      <c r="D47" s="35" t="s">
        <v>11</v>
      </c>
      <c r="E47" s="22">
        <v>63005</v>
      </c>
      <c r="F47" s="50">
        <v>1395.9</v>
      </c>
      <c r="G47" s="11">
        <f>F47/E47*100</f>
        <v>2.2155384493294186</v>
      </c>
      <c r="I47" s="3"/>
      <c r="J47" s="4"/>
      <c r="K47" s="4"/>
      <c r="L47" s="4"/>
      <c r="M47" s="139"/>
      <c r="N47" s="140"/>
      <c r="O47" s="140"/>
      <c r="P47" s="140"/>
      <c r="Q47" s="140"/>
      <c r="R47" s="140"/>
      <c r="S47" s="140"/>
      <c r="T47" s="140"/>
      <c r="U47" s="140"/>
      <c r="V47" s="141"/>
    </row>
    <row r="48" spans="1:26" ht="164.25" customHeight="1" thickBot="1" x14ac:dyDescent="0.3">
      <c r="A48" s="181"/>
      <c r="B48" s="174"/>
      <c r="C48" s="174"/>
      <c r="D48" s="32" t="s">
        <v>53</v>
      </c>
      <c r="E48" s="56">
        <v>901.5</v>
      </c>
      <c r="F48" s="57">
        <v>0</v>
      </c>
      <c r="G48" s="31">
        <f>F48/E48*100</f>
        <v>0</v>
      </c>
      <c r="I48" s="3"/>
      <c r="J48" s="4"/>
      <c r="K48" s="4"/>
      <c r="L48" s="4"/>
      <c r="M48" s="142"/>
      <c r="N48" s="143"/>
      <c r="O48" s="143"/>
      <c r="P48" s="143"/>
      <c r="Q48" s="143"/>
      <c r="R48" s="143"/>
      <c r="S48" s="143"/>
      <c r="T48" s="143"/>
      <c r="U48" s="143"/>
      <c r="V48" s="144"/>
    </row>
    <row r="49" spans="1:22" ht="35.25" customHeight="1" x14ac:dyDescent="0.25">
      <c r="A49" s="170">
        <v>10</v>
      </c>
      <c r="B49" s="175" t="s">
        <v>28</v>
      </c>
      <c r="C49" s="172" t="s">
        <v>29</v>
      </c>
      <c r="D49" s="38" t="s">
        <v>1</v>
      </c>
      <c r="E49" s="14">
        <f>E50+E51+E52+E53</f>
        <v>520</v>
      </c>
      <c r="F49" s="14">
        <f>F50+F51+F52+F53</f>
        <v>0</v>
      </c>
      <c r="G49" s="14">
        <f>F49/E49*100</f>
        <v>0</v>
      </c>
      <c r="M49" s="135" t="s">
        <v>64</v>
      </c>
      <c r="N49" s="137"/>
      <c r="O49" s="137"/>
      <c r="P49" s="137"/>
      <c r="Q49" s="137"/>
      <c r="R49" s="137"/>
      <c r="S49" s="137"/>
      <c r="T49" s="137"/>
      <c r="U49" s="137"/>
      <c r="V49" s="138"/>
    </row>
    <row r="50" spans="1:22" ht="28.5" customHeight="1" x14ac:dyDescent="0.25">
      <c r="A50" s="171"/>
      <c r="B50" s="176"/>
      <c r="C50" s="173"/>
      <c r="D50" s="35" t="s">
        <v>51</v>
      </c>
      <c r="E50" s="11">
        <v>0</v>
      </c>
      <c r="F50" s="11">
        <v>0</v>
      </c>
      <c r="G50" s="11">
        <v>0</v>
      </c>
      <c r="M50" s="139"/>
      <c r="N50" s="140"/>
      <c r="O50" s="140"/>
      <c r="P50" s="140"/>
      <c r="Q50" s="140"/>
      <c r="R50" s="140"/>
      <c r="S50" s="140"/>
      <c r="T50" s="140"/>
      <c r="U50" s="140"/>
      <c r="V50" s="141"/>
    </row>
    <row r="51" spans="1:22" ht="31.5" customHeight="1" x14ac:dyDescent="0.25">
      <c r="A51" s="171"/>
      <c r="B51" s="176"/>
      <c r="C51" s="173"/>
      <c r="D51" s="35" t="s">
        <v>12</v>
      </c>
      <c r="E51" s="13">
        <v>80</v>
      </c>
      <c r="F51" s="11">
        <v>0</v>
      </c>
      <c r="G51" s="11">
        <v>0</v>
      </c>
      <c r="M51" s="139"/>
      <c r="N51" s="140"/>
      <c r="O51" s="140"/>
      <c r="P51" s="140"/>
      <c r="Q51" s="140"/>
      <c r="R51" s="140"/>
      <c r="S51" s="140"/>
      <c r="T51" s="140"/>
      <c r="U51" s="140"/>
      <c r="V51" s="141"/>
    </row>
    <row r="52" spans="1:22" ht="26.25" customHeight="1" x14ac:dyDescent="0.25">
      <c r="A52" s="183"/>
      <c r="B52" s="177"/>
      <c r="C52" s="173"/>
      <c r="D52" s="36" t="s">
        <v>11</v>
      </c>
      <c r="E52" s="13">
        <v>440</v>
      </c>
      <c r="F52" s="11">
        <v>0</v>
      </c>
      <c r="G52" s="16">
        <f>F52/E52*100</f>
        <v>0</v>
      </c>
      <c r="M52" s="139"/>
      <c r="N52" s="140"/>
      <c r="O52" s="140"/>
      <c r="P52" s="140"/>
      <c r="Q52" s="140"/>
      <c r="R52" s="140"/>
      <c r="S52" s="140"/>
      <c r="T52" s="140"/>
      <c r="U52" s="140"/>
      <c r="V52" s="141"/>
    </row>
    <row r="53" spans="1:22" ht="29.25" customHeight="1" thickBot="1" x14ac:dyDescent="0.3">
      <c r="A53" s="182"/>
      <c r="B53" s="178"/>
      <c r="C53" s="174"/>
      <c r="D53" s="37" t="s">
        <v>53</v>
      </c>
      <c r="E53" s="15">
        <v>0</v>
      </c>
      <c r="F53" s="12">
        <v>0</v>
      </c>
      <c r="G53" s="12">
        <v>0</v>
      </c>
      <c r="M53" s="142"/>
      <c r="N53" s="143"/>
      <c r="O53" s="143"/>
      <c r="P53" s="143"/>
      <c r="Q53" s="143"/>
      <c r="R53" s="143"/>
      <c r="S53" s="143"/>
      <c r="T53" s="143"/>
      <c r="U53" s="143"/>
      <c r="V53" s="144"/>
    </row>
    <row r="54" spans="1:22" ht="36" customHeight="1" x14ac:dyDescent="0.25">
      <c r="A54" s="179">
        <v>11</v>
      </c>
      <c r="B54" s="172" t="s">
        <v>30</v>
      </c>
      <c r="C54" s="172" t="s">
        <v>29</v>
      </c>
      <c r="D54" s="38" t="s">
        <v>1</v>
      </c>
      <c r="E54" s="45">
        <f>E55+E56+E57+E58</f>
        <v>8527.2999999999993</v>
      </c>
      <c r="F54" s="45">
        <f>F55+F56+F57+F58</f>
        <v>1999</v>
      </c>
      <c r="G54" s="45">
        <f t="shared" ref="G54:G59" si="2">F54/E54*100</f>
        <v>23.442355728073366</v>
      </c>
      <c r="H54" t="s">
        <v>52</v>
      </c>
      <c r="M54" s="136" t="s">
        <v>69</v>
      </c>
      <c r="N54" s="137"/>
      <c r="O54" s="137"/>
      <c r="P54" s="137"/>
      <c r="Q54" s="137"/>
      <c r="R54" s="137"/>
      <c r="S54" s="137"/>
      <c r="T54" s="137"/>
      <c r="U54" s="137"/>
      <c r="V54" s="138"/>
    </row>
    <row r="55" spans="1:22" ht="24.75" customHeight="1" x14ac:dyDescent="0.25">
      <c r="A55" s="180"/>
      <c r="B55" s="173"/>
      <c r="C55" s="173"/>
      <c r="D55" s="35" t="s">
        <v>51</v>
      </c>
      <c r="E55" s="60">
        <v>5114.2</v>
      </c>
      <c r="F55" s="60">
        <v>1400</v>
      </c>
      <c r="G55" s="46">
        <f t="shared" si="2"/>
        <v>27.374760470845882</v>
      </c>
      <c r="M55" s="139"/>
      <c r="N55" s="140"/>
      <c r="O55" s="140"/>
      <c r="P55" s="140"/>
      <c r="Q55" s="140"/>
      <c r="R55" s="140"/>
      <c r="S55" s="140"/>
      <c r="T55" s="140"/>
      <c r="U55" s="140"/>
      <c r="V55" s="141"/>
    </row>
    <row r="56" spans="1:22" ht="33" customHeight="1" x14ac:dyDescent="0.25">
      <c r="A56" s="180"/>
      <c r="B56" s="173"/>
      <c r="C56" s="173"/>
      <c r="D56" s="35" t="s">
        <v>12</v>
      </c>
      <c r="E56" s="62">
        <v>3211.8</v>
      </c>
      <c r="F56" s="46">
        <v>599</v>
      </c>
      <c r="G56" s="46">
        <f t="shared" si="2"/>
        <v>18.649978205367706</v>
      </c>
      <c r="M56" s="139"/>
      <c r="N56" s="140"/>
      <c r="O56" s="140"/>
      <c r="P56" s="140"/>
      <c r="Q56" s="140"/>
      <c r="R56" s="140"/>
      <c r="S56" s="140"/>
      <c r="T56" s="140"/>
      <c r="U56" s="140"/>
      <c r="V56" s="141"/>
    </row>
    <row r="57" spans="1:22" ht="35.25" customHeight="1" x14ac:dyDescent="0.25">
      <c r="A57" s="180"/>
      <c r="B57" s="173"/>
      <c r="C57" s="173"/>
      <c r="D57" s="35" t="s">
        <v>11</v>
      </c>
      <c r="E57" s="22">
        <v>165.9</v>
      </c>
      <c r="F57" s="46">
        <v>0</v>
      </c>
      <c r="G57" s="46">
        <f t="shared" si="2"/>
        <v>0</v>
      </c>
      <c r="M57" s="139"/>
      <c r="N57" s="140"/>
      <c r="O57" s="140"/>
      <c r="P57" s="140"/>
      <c r="Q57" s="140"/>
      <c r="R57" s="140"/>
      <c r="S57" s="140"/>
      <c r="T57" s="140"/>
      <c r="U57" s="140"/>
      <c r="V57" s="141"/>
    </row>
    <row r="58" spans="1:22" ht="27" customHeight="1" thickBot="1" x14ac:dyDescent="0.3">
      <c r="A58" s="181"/>
      <c r="B58" s="174"/>
      <c r="C58" s="174"/>
      <c r="D58" s="33" t="s">
        <v>53</v>
      </c>
      <c r="E58" s="63">
        <v>35.4</v>
      </c>
      <c r="F58" s="64">
        <v>0</v>
      </c>
      <c r="G58" s="64">
        <f t="shared" si="2"/>
        <v>0</v>
      </c>
      <c r="M58" s="142"/>
      <c r="N58" s="143"/>
      <c r="O58" s="143"/>
      <c r="P58" s="143"/>
      <c r="Q58" s="143"/>
      <c r="R58" s="143"/>
      <c r="S58" s="143"/>
      <c r="T58" s="143"/>
      <c r="U58" s="143"/>
      <c r="V58" s="144"/>
    </row>
    <row r="59" spans="1:22" ht="32.25" customHeight="1" x14ac:dyDescent="0.25">
      <c r="A59" s="170">
        <v>12</v>
      </c>
      <c r="B59" s="175" t="s">
        <v>32</v>
      </c>
      <c r="C59" s="172" t="s">
        <v>31</v>
      </c>
      <c r="D59" s="38" t="s">
        <v>1</v>
      </c>
      <c r="E59" s="45">
        <f>E60+E61+E62+E63</f>
        <v>18536.7</v>
      </c>
      <c r="F59" s="45">
        <f>F60+F61+F62+F63</f>
        <v>2785.9</v>
      </c>
      <c r="G59" s="14">
        <f t="shared" si="2"/>
        <v>15.029104425275264</v>
      </c>
      <c r="I59" s="2"/>
      <c r="M59" s="161" t="s">
        <v>67</v>
      </c>
      <c r="N59" s="162"/>
      <c r="O59" s="162"/>
      <c r="P59" s="162"/>
      <c r="Q59" s="162"/>
      <c r="R59" s="162"/>
      <c r="S59" s="162"/>
      <c r="T59" s="162"/>
      <c r="U59" s="162"/>
      <c r="V59" s="163"/>
    </row>
    <row r="60" spans="1:22" ht="27.75" customHeight="1" x14ac:dyDescent="0.25">
      <c r="A60" s="171"/>
      <c r="B60" s="176"/>
      <c r="C60" s="173"/>
      <c r="D60" s="35" t="s">
        <v>51</v>
      </c>
      <c r="E60" s="46">
        <v>0</v>
      </c>
      <c r="F60" s="46">
        <v>0</v>
      </c>
      <c r="G60" s="11">
        <v>0</v>
      </c>
      <c r="M60" s="164"/>
      <c r="N60" s="165"/>
      <c r="O60" s="165"/>
      <c r="P60" s="165"/>
      <c r="Q60" s="165"/>
      <c r="R60" s="165"/>
      <c r="S60" s="165"/>
      <c r="T60" s="165"/>
      <c r="U60" s="165"/>
      <c r="V60" s="166"/>
    </row>
    <row r="61" spans="1:22" ht="34.5" customHeight="1" x14ac:dyDescent="0.25">
      <c r="A61" s="171"/>
      <c r="B61" s="176"/>
      <c r="C61" s="173"/>
      <c r="D61" s="35" t="s">
        <v>12</v>
      </c>
      <c r="E61" s="53">
        <v>0</v>
      </c>
      <c r="F61" s="50">
        <v>0</v>
      </c>
      <c r="G61" s="11">
        <v>0</v>
      </c>
      <c r="M61" s="164"/>
      <c r="N61" s="165"/>
      <c r="O61" s="165"/>
      <c r="P61" s="165"/>
      <c r="Q61" s="165"/>
      <c r="R61" s="165"/>
      <c r="S61" s="165"/>
      <c r="T61" s="165"/>
      <c r="U61" s="165"/>
      <c r="V61" s="166"/>
    </row>
    <row r="62" spans="1:22" ht="33" customHeight="1" x14ac:dyDescent="0.25">
      <c r="A62" s="171"/>
      <c r="B62" s="177"/>
      <c r="C62" s="173"/>
      <c r="D62" s="35" t="s">
        <v>11</v>
      </c>
      <c r="E62" s="22">
        <v>18536.7</v>
      </c>
      <c r="F62" s="46">
        <v>2785.9</v>
      </c>
      <c r="G62" s="11">
        <f>F62/E62*100</f>
        <v>15.029104425275264</v>
      </c>
      <c r="M62" s="164"/>
      <c r="N62" s="165"/>
      <c r="O62" s="165"/>
      <c r="P62" s="165"/>
      <c r="Q62" s="165"/>
      <c r="R62" s="165"/>
      <c r="S62" s="165"/>
      <c r="T62" s="165"/>
      <c r="U62" s="165"/>
      <c r="V62" s="166"/>
    </row>
    <row r="63" spans="1:22" ht="28.5" customHeight="1" thickBot="1" x14ac:dyDescent="0.3">
      <c r="A63" s="182"/>
      <c r="B63" s="178"/>
      <c r="C63" s="174"/>
      <c r="D63" s="37" t="s">
        <v>55</v>
      </c>
      <c r="E63" s="65">
        <v>0</v>
      </c>
      <c r="F63" s="55">
        <v>0</v>
      </c>
      <c r="G63" s="12">
        <v>0</v>
      </c>
      <c r="M63" s="167"/>
      <c r="N63" s="168"/>
      <c r="O63" s="168"/>
      <c r="P63" s="168"/>
      <c r="Q63" s="168"/>
      <c r="R63" s="168"/>
      <c r="S63" s="168"/>
      <c r="T63" s="168"/>
      <c r="U63" s="168"/>
      <c r="V63" s="169"/>
    </row>
    <row r="64" spans="1:22" ht="37.5" customHeight="1" x14ac:dyDescent="0.25">
      <c r="A64" s="170">
        <v>13</v>
      </c>
      <c r="B64" s="175" t="s">
        <v>33</v>
      </c>
      <c r="C64" s="172" t="s">
        <v>26</v>
      </c>
      <c r="D64" s="38" t="s">
        <v>1</v>
      </c>
      <c r="E64" s="45">
        <f>E65+E66+E67+E68</f>
        <v>38558.100000000006</v>
      </c>
      <c r="F64" s="45">
        <f>F65+F66+F67+F68</f>
        <v>0</v>
      </c>
      <c r="G64" s="14">
        <f>F64/E64*100</f>
        <v>0</v>
      </c>
      <c r="M64" s="136" t="s">
        <v>74</v>
      </c>
      <c r="N64" s="137"/>
      <c r="O64" s="137"/>
      <c r="P64" s="137"/>
      <c r="Q64" s="137"/>
      <c r="R64" s="137"/>
      <c r="S64" s="137"/>
      <c r="T64" s="137"/>
      <c r="U64" s="137"/>
      <c r="V64" s="138"/>
    </row>
    <row r="65" spans="1:22" ht="26.25" customHeight="1" x14ac:dyDescent="0.25">
      <c r="A65" s="171"/>
      <c r="B65" s="176"/>
      <c r="C65" s="173"/>
      <c r="D65" s="35" t="s">
        <v>51</v>
      </c>
      <c r="E65" s="46">
        <v>0</v>
      </c>
      <c r="F65" s="46">
        <v>0</v>
      </c>
      <c r="G65" s="11">
        <v>0</v>
      </c>
      <c r="M65" s="139"/>
      <c r="N65" s="140"/>
      <c r="O65" s="140"/>
      <c r="P65" s="140"/>
      <c r="Q65" s="140"/>
      <c r="R65" s="140"/>
      <c r="S65" s="140"/>
      <c r="T65" s="140"/>
      <c r="U65" s="140"/>
      <c r="V65" s="141"/>
    </row>
    <row r="66" spans="1:22" ht="35.25" customHeight="1" x14ac:dyDescent="0.25">
      <c r="A66" s="171"/>
      <c r="B66" s="176"/>
      <c r="C66" s="173"/>
      <c r="D66" s="35" t="s">
        <v>12</v>
      </c>
      <c r="E66" s="47">
        <v>926.8</v>
      </c>
      <c r="F66" s="46">
        <v>0</v>
      </c>
      <c r="G66" s="11">
        <f>F66/E66*100</f>
        <v>0</v>
      </c>
      <c r="M66" s="139"/>
      <c r="N66" s="140"/>
      <c r="O66" s="140"/>
      <c r="P66" s="140"/>
      <c r="Q66" s="140"/>
      <c r="R66" s="140"/>
      <c r="S66" s="140"/>
      <c r="T66" s="140"/>
      <c r="U66" s="140"/>
      <c r="V66" s="141"/>
    </row>
    <row r="67" spans="1:22" ht="34.5" customHeight="1" x14ac:dyDescent="0.25">
      <c r="A67" s="171"/>
      <c r="B67" s="177"/>
      <c r="C67" s="173"/>
      <c r="D67" s="35" t="s">
        <v>11</v>
      </c>
      <c r="E67" s="53">
        <v>37631.300000000003</v>
      </c>
      <c r="F67" s="46">
        <v>0</v>
      </c>
      <c r="G67" s="11">
        <f>F67/E67*100</f>
        <v>0</v>
      </c>
      <c r="M67" s="139"/>
      <c r="N67" s="140"/>
      <c r="O67" s="140"/>
      <c r="P67" s="140"/>
      <c r="Q67" s="140"/>
      <c r="R67" s="140"/>
      <c r="S67" s="140"/>
      <c r="T67" s="140"/>
      <c r="U67" s="140"/>
      <c r="V67" s="141"/>
    </row>
    <row r="68" spans="1:22" ht="24" customHeight="1" thickBot="1" x14ac:dyDescent="0.3">
      <c r="A68" s="182"/>
      <c r="B68" s="178"/>
      <c r="C68" s="174"/>
      <c r="D68" s="37" t="s">
        <v>55</v>
      </c>
      <c r="E68" s="66">
        <v>0</v>
      </c>
      <c r="F68" s="55">
        <v>0</v>
      </c>
      <c r="G68" s="12">
        <v>0</v>
      </c>
      <c r="M68" s="142"/>
      <c r="N68" s="143"/>
      <c r="O68" s="143"/>
      <c r="P68" s="143"/>
      <c r="Q68" s="143"/>
      <c r="R68" s="143"/>
      <c r="S68" s="143"/>
      <c r="T68" s="143"/>
      <c r="U68" s="143"/>
      <c r="V68" s="144"/>
    </row>
    <row r="69" spans="1:22" ht="35.25" customHeight="1" x14ac:dyDescent="0.25">
      <c r="A69" s="170">
        <v>14</v>
      </c>
      <c r="B69" s="175" t="s">
        <v>39</v>
      </c>
      <c r="C69" s="172" t="s">
        <v>38</v>
      </c>
      <c r="D69" s="38" t="s">
        <v>1</v>
      </c>
      <c r="E69" s="45">
        <f>E70+E71+E72</f>
        <v>2714.4</v>
      </c>
      <c r="F69" s="45">
        <f>F70+F71+F72</f>
        <v>0</v>
      </c>
      <c r="G69" s="14">
        <f>F69/E69*100</f>
        <v>0</v>
      </c>
      <c r="M69" s="135" t="s">
        <v>75</v>
      </c>
      <c r="N69" s="153"/>
      <c r="O69" s="153"/>
      <c r="P69" s="153"/>
      <c r="Q69" s="153"/>
      <c r="R69" s="153"/>
      <c r="S69" s="153"/>
      <c r="T69" s="153"/>
      <c r="U69" s="153"/>
      <c r="V69" s="154"/>
    </row>
    <row r="70" spans="1:22" ht="34.5" customHeight="1" x14ac:dyDescent="0.25">
      <c r="A70" s="171"/>
      <c r="B70" s="176"/>
      <c r="C70" s="173"/>
      <c r="D70" s="35" t="s">
        <v>51</v>
      </c>
      <c r="E70" s="46">
        <v>0</v>
      </c>
      <c r="F70" s="46">
        <v>0</v>
      </c>
      <c r="G70" s="11">
        <v>0</v>
      </c>
      <c r="M70" s="155"/>
      <c r="N70" s="156"/>
      <c r="O70" s="156"/>
      <c r="P70" s="156"/>
      <c r="Q70" s="156"/>
      <c r="R70" s="156"/>
      <c r="S70" s="156"/>
      <c r="T70" s="156"/>
      <c r="U70" s="156"/>
      <c r="V70" s="157"/>
    </row>
    <row r="71" spans="1:22" ht="34.5" customHeight="1" x14ac:dyDescent="0.25">
      <c r="A71" s="171"/>
      <c r="B71" s="176"/>
      <c r="C71" s="173"/>
      <c r="D71" s="35" t="s">
        <v>12</v>
      </c>
      <c r="E71" s="46">
        <v>2461.8000000000002</v>
      </c>
      <c r="F71" s="46">
        <v>0</v>
      </c>
      <c r="G71" s="11">
        <f>F71/E71*100</f>
        <v>0</v>
      </c>
      <c r="M71" s="155"/>
      <c r="N71" s="156"/>
      <c r="O71" s="156"/>
      <c r="P71" s="156"/>
      <c r="Q71" s="156"/>
      <c r="R71" s="156"/>
      <c r="S71" s="156"/>
      <c r="T71" s="156"/>
      <c r="U71" s="156"/>
      <c r="V71" s="157"/>
    </row>
    <row r="72" spans="1:22" ht="33.75" customHeight="1" thickBot="1" x14ac:dyDescent="0.3">
      <c r="A72" s="182"/>
      <c r="B72" s="178"/>
      <c r="C72" s="174"/>
      <c r="D72" s="28" t="s">
        <v>11</v>
      </c>
      <c r="E72" s="67">
        <v>252.6</v>
      </c>
      <c r="F72" s="49">
        <v>0</v>
      </c>
      <c r="G72" s="29">
        <f>F72/E72*100</f>
        <v>0</v>
      </c>
      <c r="M72" s="158"/>
      <c r="N72" s="159"/>
      <c r="O72" s="159"/>
      <c r="P72" s="159"/>
      <c r="Q72" s="159"/>
      <c r="R72" s="159"/>
      <c r="S72" s="159"/>
      <c r="T72" s="159"/>
      <c r="U72" s="159"/>
      <c r="V72" s="160"/>
    </row>
    <row r="73" spans="1:22" ht="28.5" customHeight="1" x14ac:dyDescent="0.25">
      <c r="A73" s="170">
        <v>15</v>
      </c>
      <c r="B73" s="175" t="s">
        <v>41</v>
      </c>
      <c r="C73" s="172" t="s">
        <v>40</v>
      </c>
      <c r="D73" s="38" t="s">
        <v>1</v>
      </c>
      <c r="E73" s="45">
        <f>E74+E75+E76+E77</f>
        <v>3715</v>
      </c>
      <c r="F73" s="45">
        <f>F74+F75+F76+F77</f>
        <v>491.3</v>
      </c>
      <c r="G73" s="14">
        <f>F73/E73*100</f>
        <v>13.224764468371466</v>
      </c>
      <c r="M73" s="135" t="s">
        <v>78</v>
      </c>
      <c r="N73" s="145"/>
      <c r="O73" s="145"/>
      <c r="P73" s="145"/>
      <c r="Q73" s="145"/>
      <c r="R73" s="145"/>
      <c r="S73" s="145"/>
      <c r="T73" s="145"/>
      <c r="U73" s="145"/>
      <c r="V73" s="146"/>
    </row>
    <row r="74" spans="1:22" ht="26.25" customHeight="1" x14ac:dyDescent="0.25">
      <c r="A74" s="171"/>
      <c r="B74" s="176"/>
      <c r="C74" s="173"/>
      <c r="D74" s="35" t="s">
        <v>51</v>
      </c>
      <c r="E74" s="46">
        <v>0</v>
      </c>
      <c r="F74" s="46">
        <v>0</v>
      </c>
      <c r="G74" s="11">
        <v>0</v>
      </c>
      <c r="M74" s="147"/>
      <c r="N74" s="148"/>
      <c r="O74" s="148"/>
      <c r="P74" s="148"/>
      <c r="Q74" s="148"/>
      <c r="R74" s="148"/>
      <c r="S74" s="148"/>
      <c r="T74" s="148"/>
      <c r="U74" s="148"/>
      <c r="V74" s="149"/>
    </row>
    <row r="75" spans="1:22" ht="33.75" customHeight="1" x14ac:dyDescent="0.25">
      <c r="A75" s="171"/>
      <c r="B75" s="176"/>
      <c r="C75" s="173"/>
      <c r="D75" s="35" t="s">
        <v>12</v>
      </c>
      <c r="E75" s="22">
        <v>0</v>
      </c>
      <c r="F75" s="46">
        <v>0</v>
      </c>
      <c r="G75" s="11">
        <v>0</v>
      </c>
      <c r="M75" s="147"/>
      <c r="N75" s="148"/>
      <c r="O75" s="148"/>
      <c r="P75" s="148"/>
      <c r="Q75" s="148"/>
      <c r="R75" s="148"/>
      <c r="S75" s="148"/>
      <c r="T75" s="148"/>
      <c r="U75" s="148"/>
      <c r="V75" s="149"/>
    </row>
    <row r="76" spans="1:22" ht="33.75" customHeight="1" thickBot="1" x14ac:dyDescent="0.3">
      <c r="A76" s="183"/>
      <c r="B76" s="177"/>
      <c r="C76" s="173"/>
      <c r="D76" s="37" t="s">
        <v>11</v>
      </c>
      <c r="E76" s="47">
        <v>3715</v>
      </c>
      <c r="F76" s="60">
        <v>491.3</v>
      </c>
      <c r="G76" s="16">
        <f>F76/E76*100</f>
        <v>13.224764468371466</v>
      </c>
      <c r="M76" s="147"/>
      <c r="N76" s="148"/>
      <c r="O76" s="148"/>
      <c r="P76" s="148"/>
      <c r="Q76" s="148"/>
      <c r="R76" s="148"/>
      <c r="S76" s="148"/>
      <c r="T76" s="148"/>
      <c r="U76" s="148"/>
      <c r="V76" s="149"/>
    </row>
    <row r="77" spans="1:22" ht="32.25" customHeight="1" thickBot="1" x14ac:dyDescent="0.3">
      <c r="A77" s="182"/>
      <c r="B77" s="178"/>
      <c r="C77" s="174"/>
      <c r="D77" s="44" t="s">
        <v>6</v>
      </c>
      <c r="E77" s="58">
        <v>0</v>
      </c>
      <c r="F77" s="55">
        <v>0</v>
      </c>
      <c r="G77" s="12">
        <v>0</v>
      </c>
      <c r="M77" s="150"/>
      <c r="N77" s="151"/>
      <c r="O77" s="151"/>
      <c r="P77" s="151"/>
      <c r="Q77" s="151"/>
      <c r="R77" s="151"/>
      <c r="S77" s="151"/>
      <c r="T77" s="151"/>
      <c r="U77" s="151"/>
      <c r="V77" s="152"/>
    </row>
    <row r="78" spans="1:22" ht="30.75" customHeight="1" x14ac:dyDescent="0.25">
      <c r="A78" s="170">
        <v>16</v>
      </c>
      <c r="B78" s="175" t="s">
        <v>43</v>
      </c>
      <c r="C78" s="172" t="s">
        <v>42</v>
      </c>
      <c r="D78" s="38" t="s">
        <v>1</v>
      </c>
      <c r="E78" s="45">
        <f>E79+E80+E81+E82</f>
        <v>40255.5</v>
      </c>
      <c r="F78" s="45">
        <f>F79+F80+F81+F82</f>
        <v>4260.8</v>
      </c>
      <c r="G78" s="14">
        <f>F78/E78*100</f>
        <v>10.584392194855361</v>
      </c>
      <c r="M78" s="135" t="s">
        <v>72</v>
      </c>
      <c r="N78" s="137"/>
      <c r="O78" s="137"/>
      <c r="P78" s="137"/>
      <c r="Q78" s="137"/>
      <c r="R78" s="137"/>
      <c r="S78" s="137"/>
      <c r="T78" s="137"/>
      <c r="U78" s="137"/>
      <c r="V78" s="138"/>
    </row>
    <row r="79" spans="1:22" ht="26.25" customHeight="1" x14ac:dyDescent="0.25">
      <c r="A79" s="171"/>
      <c r="B79" s="176"/>
      <c r="C79" s="173"/>
      <c r="D79" s="35" t="s">
        <v>51</v>
      </c>
      <c r="E79" s="46">
        <v>0</v>
      </c>
      <c r="F79" s="46">
        <v>0</v>
      </c>
      <c r="G79" s="11">
        <v>0</v>
      </c>
      <c r="M79" s="139"/>
      <c r="N79" s="140"/>
      <c r="O79" s="140"/>
      <c r="P79" s="140"/>
      <c r="Q79" s="140"/>
      <c r="R79" s="140"/>
      <c r="S79" s="140"/>
      <c r="T79" s="140"/>
      <c r="U79" s="140"/>
      <c r="V79" s="141"/>
    </row>
    <row r="80" spans="1:22" ht="37.5" customHeight="1" x14ac:dyDescent="0.25">
      <c r="A80" s="171"/>
      <c r="B80" s="176"/>
      <c r="C80" s="173"/>
      <c r="D80" s="35" t="s">
        <v>12</v>
      </c>
      <c r="E80" s="47">
        <v>0</v>
      </c>
      <c r="F80" s="46">
        <v>0</v>
      </c>
      <c r="G80" s="11">
        <v>0</v>
      </c>
      <c r="M80" s="139"/>
      <c r="N80" s="140"/>
      <c r="O80" s="140"/>
      <c r="P80" s="140"/>
      <c r="Q80" s="140"/>
      <c r="R80" s="140"/>
      <c r="S80" s="140"/>
      <c r="T80" s="140"/>
      <c r="U80" s="140"/>
      <c r="V80" s="141"/>
    </row>
    <row r="81" spans="1:22" ht="37.5" customHeight="1" x14ac:dyDescent="0.25">
      <c r="A81" s="183"/>
      <c r="B81" s="177"/>
      <c r="C81" s="173"/>
      <c r="D81" s="36" t="s">
        <v>11</v>
      </c>
      <c r="E81" s="53">
        <v>40255.5</v>
      </c>
      <c r="F81" s="46">
        <v>4260.8</v>
      </c>
      <c r="G81" s="16">
        <f>F81/E81*100</f>
        <v>10.584392194855361</v>
      </c>
      <c r="M81" s="139"/>
      <c r="N81" s="140"/>
      <c r="O81" s="140"/>
      <c r="P81" s="140"/>
      <c r="Q81" s="140"/>
      <c r="R81" s="140"/>
      <c r="S81" s="140"/>
      <c r="T81" s="140"/>
      <c r="U81" s="140"/>
      <c r="V81" s="141"/>
    </row>
    <row r="82" spans="1:22" ht="24" customHeight="1" thickBot="1" x14ac:dyDescent="0.3">
      <c r="A82" s="182"/>
      <c r="B82" s="178"/>
      <c r="C82" s="174"/>
      <c r="D82" s="37" t="s">
        <v>53</v>
      </c>
      <c r="E82" s="55">
        <v>0</v>
      </c>
      <c r="F82" s="55">
        <v>0</v>
      </c>
      <c r="G82" s="12">
        <v>0</v>
      </c>
      <c r="M82" s="142"/>
      <c r="N82" s="143"/>
      <c r="O82" s="143"/>
      <c r="P82" s="143"/>
      <c r="Q82" s="143"/>
      <c r="R82" s="143"/>
      <c r="S82" s="143"/>
      <c r="T82" s="143"/>
      <c r="U82" s="143"/>
      <c r="V82" s="144"/>
    </row>
    <row r="83" spans="1:22" ht="32.25" customHeight="1" x14ac:dyDescent="0.25">
      <c r="A83" s="170">
        <v>17</v>
      </c>
      <c r="B83" s="172" t="s">
        <v>76</v>
      </c>
      <c r="C83" s="172" t="s">
        <v>44</v>
      </c>
      <c r="D83" s="38" t="s">
        <v>1</v>
      </c>
      <c r="E83" s="45">
        <f>E84+E85+E86</f>
        <v>275332.7</v>
      </c>
      <c r="F83" s="45">
        <f>F84+F85+F86</f>
        <v>44991.5</v>
      </c>
      <c r="G83" s="14">
        <f>F83/E83*100</f>
        <v>16.340776086530948</v>
      </c>
      <c r="M83" s="136" t="s">
        <v>80</v>
      </c>
      <c r="N83" s="137"/>
      <c r="O83" s="137"/>
      <c r="P83" s="137"/>
      <c r="Q83" s="137"/>
      <c r="R83" s="137"/>
      <c r="S83" s="137"/>
      <c r="T83" s="137"/>
      <c r="U83" s="137"/>
      <c r="V83" s="138"/>
    </row>
    <row r="84" spans="1:22" ht="24" customHeight="1" x14ac:dyDescent="0.25">
      <c r="A84" s="171"/>
      <c r="B84" s="173"/>
      <c r="C84" s="173"/>
      <c r="D84" s="35" t="s">
        <v>51</v>
      </c>
      <c r="E84" s="46">
        <v>2469</v>
      </c>
      <c r="F84" s="46">
        <v>617.20000000000005</v>
      </c>
      <c r="G84" s="11">
        <v>0</v>
      </c>
      <c r="M84" s="139"/>
      <c r="N84" s="140"/>
      <c r="O84" s="140"/>
      <c r="P84" s="140"/>
      <c r="Q84" s="140"/>
      <c r="R84" s="140"/>
      <c r="S84" s="140"/>
      <c r="T84" s="140"/>
      <c r="U84" s="140"/>
      <c r="V84" s="141"/>
    </row>
    <row r="85" spans="1:22" ht="35.25" customHeight="1" x14ac:dyDescent="0.25">
      <c r="A85" s="171"/>
      <c r="B85" s="173"/>
      <c r="C85" s="173"/>
      <c r="D85" s="35" t="s">
        <v>12</v>
      </c>
      <c r="E85" s="47">
        <v>149797.70000000001</v>
      </c>
      <c r="F85" s="46">
        <v>30085.200000000001</v>
      </c>
      <c r="G85" s="11">
        <f>F85/E85*100</f>
        <v>20.0838864682168</v>
      </c>
      <c r="M85" s="139"/>
      <c r="N85" s="140"/>
      <c r="O85" s="140"/>
      <c r="P85" s="140"/>
      <c r="Q85" s="140"/>
      <c r="R85" s="140"/>
      <c r="S85" s="140"/>
      <c r="T85" s="140"/>
      <c r="U85" s="140"/>
      <c r="V85" s="141"/>
    </row>
    <row r="86" spans="1:22" ht="124.5" customHeight="1" thickBot="1" x14ac:dyDescent="0.3">
      <c r="A86" s="182"/>
      <c r="B86" s="174"/>
      <c r="C86" s="174"/>
      <c r="D86" s="37" t="s">
        <v>11</v>
      </c>
      <c r="E86" s="58">
        <v>123066</v>
      </c>
      <c r="F86" s="55">
        <v>14289.1</v>
      </c>
      <c r="G86" s="12">
        <f>F86/E86*100</f>
        <v>11.610924219524483</v>
      </c>
      <c r="M86" s="142"/>
      <c r="N86" s="143"/>
      <c r="O86" s="143"/>
      <c r="P86" s="143"/>
      <c r="Q86" s="143"/>
      <c r="R86" s="143"/>
      <c r="S86" s="143"/>
      <c r="T86" s="143"/>
      <c r="U86" s="143"/>
      <c r="V86" s="144"/>
    </row>
    <row r="87" spans="1:22" ht="31.5" customHeight="1" x14ac:dyDescent="0.25">
      <c r="A87" s="170">
        <v>18</v>
      </c>
      <c r="B87" s="172" t="s">
        <v>46</v>
      </c>
      <c r="C87" s="172" t="s">
        <v>45</v>
      </c>
      <c r="D87" s="38" t="s">
        <v>1</v>
      </c>
      <c r="E87" s="45">
        <f>E88+E89+E90</f>
        <v>11493.8</v>
      </c>
      <c r="F87" s="45">
        <f>F88+F89+F90</f>
        <v>935.5</v>
      </c>
      <c r="G87" s="14">
        <f>F87/E87*100</f>
        <v>8.1391706833249238</v>
      </c>
      <c r="M87" s="135" t="s">
        <v>70</v>
      </c>
      <c r="N87" s="145"/>
      <c r="O87" s="145"/>
      <c r="P87" s="145"/>
      <c r="Q87" s="145"/>
      <c r="R87" s="145"/>
      <c r="S87" s="145"/>
      <c r="T87" s="145"/>
      <c r="U87" s="145"/>
      <c r="V87" s="146"/>
    </row>
    <row r="88" spans="1:22" ht="24" customHeight="1" x14ac:dyDescent="0.25">
      <c r="A88" s="171"/>
      <c r="B88" s="173"/>
      <c r="C88" s="173"/>
      <c r="D88" s="35" t="s">
        <v>51</v>
      </c>
      <c r="E88" s="46">
        <v>0</v>
      </c>
      <c r="F88" s="46">
        <v>0</v>
      </c>
      <c r="G88" s="11">
        <v>0</v>
      </c>
      <c r="M88" s="147"/>
      <c r="N88" s="148"/>
      <c r="O88" s="148"/>
      <c r="P88" s="148"/>
      <c r="Q88" s="148"/>
      <c r="R88" s="148"/>
      <c r="S88" s="148"/>
      <c r="T88" s="148"/>
      <c r="U88" s="148"/>
      <c r="V88" s="149"/>
    </row>
    <row r="89" spans="1:22" ht="33.75" customHeight="1" x14ac:dyDescent="0.25">
      <c r="A89" s="171"/>
      <c r="B89" s="173"/>
      <c r="C89" s="173"/>
      <c r="D89" s="35" t="s">
        <v>12</v>
      </c>
      <c r="E89" s="22">
        <v>0</v>
      </c>
      <c r="F89" s="46">
        <v>0</v>
      </c>
      <c r="G89" s="11">
        <v>0</v>
      </c>
      <c r="M89" s="147"/>
      <c r="N89" s="148"/>
      <c r="O89" s="148"/>
      <c r="P89" s="148"/>
      <c r="Q89" s="148"/>
      <c r="R89" s="148"/>
      <c r="S89" s="148"/>
      <c r="T89" s="148"/>
      <c r="U89" s="148"/>
      <c r="V89" s="149"/>
    </row>
    <row r="90" spans="1:22" ht="36" customHeight="1" thickBot="1" x14ac:dyDescent="0.3">
      <c r="A90" s="171"/>
      <c r="B90" s="174"/>
      <c r="C90" s="174"/>
      <c r="D90" s="32" t="s">
        <v>11</v>
      </c>
      <c r="E90" s="59">
        <v>11493.8</v>
      </c>
      <c r="F90" s="57">
        <v>935.5</v>
      </c>
      <c r="G90" s="31">
        <f>F90/E90*100</f>
        <v>8.1391706833249238</v>
      </c>
      <c r="M90" s="150"/>
      <c r="N90" s="151"/>
      <c r="O90" s="151"/>
      <c r="P90" s="151"/>
      <c r="Q90" s="151"/>
      <c r="R90" s="151"/>
      <c r="S90" s="151"/>
      <c r="T90" s="151"/>
      <c r="U90" s="151"/>
      <c r="V90" s="152"/>
    </row>
    <row r="91" spans="1:22" ht="32.25" customHeight="1" x14ac:dyDescent="0.25">
      <c r="A91" s="180">
        <v>19</v>
      </c>
      <c r="B91" s="175" t="s">
        <v>47</v>
      </c>
      <c r="C91" s="172" t="s">
        <v>49</v>
      </c>
      <c r="D91" s="41" t="s">
        <v>1</v>
      </c>
      <c r="E91" s="68">
        <f>E92+E93+E94+E95</f>
        <v>345460.3</v>
      </c>
      <c r="F91" s="45">
        <f>F92+F93+F94+F95</f>
        <v>81053.2</v>
      </c>
      <c r="G91" s="14">
        <f>F91/E91*100</f>
        <v>23.462377587236507</v>
      </c>
      <c r="M91" s="135" t="s">
        <v>82</v>
      </c>
      <c r="N91" s="145"/>
      <c r="O91" s="145"/>
      <c r="P91" s="145"/>
      <c r="Q91" s="145"/>
      <c r="R91" s="145"/>
      <c r="S91" s="145"/>
      <c r="T91" s="145"/>
      <c r="U91" s="145"/>
      <c r="V91" s="146"/>
    </row>
    <row r="92" spans="1:22" ht="33.75" customHeight="1" x14ac:dyDescent="0.25">
      <c r="A92" s="180"/>
      <c r="B92" s="176"/>
      <c r="C92" s="173"/>
      <c r="D92" s="42" t="s">
        <v>51</v>
      </c>
      <c r="E92" s="69">
        <v>0</v>
      </c>
      <c r="F92" s="70">
        <v>0</v>
      </c>
      <c r="G92" s="23">
        <v>0</v>
      </c>
      <c r="M92" s="147"/>
      <c r="N92" s="148"/>
      <c r="O92" s="148"/>
      <c r="P92" s="148"/>
      <c r="Q92" s="148"/>
      <c r="R92" s="148"/>
      <c r="S92" s="148"/>
      <c r="T92" s="148"/>
      <c r="U92" s="148"/>
      <c r="V92" s="149"/>
    </row>
    <row r="93" spans="1:22" ht="37.5" customHeight="1" x14ac:dyDescent="0.25">
      <c r="A93" s="180"/>
      <c r="B93" s="176"/>
      <c r="C93" s="173"/>
      <c r="D93" s="42" t="s">
        <v>12</v>
      </c>
      <c r="E93" s="22">
        <v>10827.5</v>
      </c>
      <c r="F93" s="46">
        <v>3036</v>
      </c>
      <c r="G93" s="11">
        <f>F93/E93*100</f>
        <v>28.039713691987995</v>
      </c>
      <c r="M93" s="147"/>
      <c r="N93" s="148"/>
      <c r="O93" s="148"/>
      <c r="P93" s="148"/>
      <c r="Q93" s="148"/>
      <c r="R93" s="148"/>
      <c r="S93" s="148"/>
      <c r="T93" s="148"/>
      <c r="U93" s="148"/>
      <c r="V93" s="149"/>
    </row>
    <row r="94" spans="1:22" ht="32.25" customHeight="1" x14ac:dyDescent="0.25">
      <c r="A94" s="180"/>
      <c r="B94" s="177"/>
      <c r="C94" s="173"/>
      <c r="D94" s="42" t="s">
        <v>11</v>
      </c>
      <c r="E94" s="22">
        <v>334632.8</v>
      </c>
      <c r="F94" s="46">
        <v>78017.2</v>
      </c>
      <c r="G94" s="11">
        <f>F94/E94*100</f>
        <v>23.314271643425272</v>
      </c>
      <c r="M94" s="147"/>
      <c r="N94" s="148"/>
      <c r="O94" s="148"/>
      <c r="P94" s="148"/>
      <c r="Q94" s="148"/>
      <c r="R94" s="148"/>
      <c r="S94" s="148"/>
      <c r="T94" s="148"/>
      <c r="U94" s="148"/>
      <c r="V94" s="149"/>
    </row>
    <row r="95" spans="1:22" ht="33.75" customHeight="1" thickBot="1" x14ac:dyDescent="0.3">
      <c r="A95" s="181"/>
      <c r="B95" s="178"/>
      <c r="C95" s="174"/>
      <c r="D95" s="37" t="s">
        <v>53</v>
      </c>
      <c r="E95" s="71">
        <v>0</v>
      </c>
      <c r="F95" s="72">
        <v>0</v>
      </c>
      <c r="G95" s="21">
        <v>0</v>
      </c>
      <c r="M95" s="150"/>
      <c r="N95" s="151"/>
      <c r="O95" s="151"/>
      <c r="P95" s="151"/>
      <c r="Q95" s="151"/>
      <c r="R95" s="151"/>
      <c r="S95" s="151"/>
      <c r="T95" s="151"/>
      <c r="U95" s="151"/>
      <c r="V95" s="152"/>
    </row>
    <row r="96" spans="1:22" ht="27.75" customHeight="1" x14ac:dyDescent="0.25">
      <c r="A96" s="180">
        <v>20</v>
      </c>
      <c r="B96" s="172" t="s">
        <v>34</v>
      </c>
      <c r="C96" s="172" t="s">
        <v>26</v>
      </c>
      <c r="D96" s="41" t="s">
        <v>1</v>
      </c>
      <c r="E96" s="68">
        <f>E97+E98+E99+E100</f>
        <v>19091.400000000001</v>
      </c>
      <c r="F96" s="45">
        <f>F97+F98+F99+F100</f>
        <v>0</v>
      </c>
      <c r="G96" s="14">
        <f t="shared" ref="G96:G111" si="3">F96/E96*100</f>
        <v>0</v>
      </c>
      <c r="M96" s="93" t="s">
        <v>68</v>
      </c>
      <c r="N96" s="94"/>
      <c r="O96" s="94"/>
      <c r="P96" s="94"/>
      <c r="Q96" s="94"/>
      <c r="R96" s="94"/>
      <c r="S96" s="94"/>
      <c r="T96" s="94"/>
      <c r="U96" s="94"/>
      <c r="V96" s="95"/>
    </row>
    <row r="97" spans="1:22" ht="27.75" customHeight="1" x14ac:dyDescent="0.25">
      <c r="A97" s="180"/>
      <c r="B97" s="173"/>
      <c r="C97" s="173"/>
      <c r="D97" s="42" t="s">
        <v>51</v>
      </c>
      <c r="E97" s="69">
        <v>6701.1</v>
      </c>
      <c r="F97" s="70">
        <v>0</v>
      </c>
      <c r="G97" s="23">
        <f t="shared" si="3"/>
        <v>0</v>
      </c>
      <c r="M97" s="96"/>
      <c r="N97" s="97"/>
      <c r="O97" s="97"/>
      <c r="P97" s="97"/>
      <c r="Q97" s="97"/>
      <c r="R97" s="97"/>
      <c r="S97" s="97"/>
      <c r="T97" s="97"/>
      <c r="U97" s="97"/>
      <c r="V97" s="98"/>
    </row>
    <row r="98" spans="1:22" ht="33" customHeight="1" x14ac:dyDescent="0.25">
      <c r="A98" s="180"/>
      <c r="B98" s="173"/>
      <c r="C98" s="173"/>
      <c r="D98" s="42" t="s">
        <v>12</v>
      </c>
      <c r="E98" s="22">
        <v>10481.200000000001</v>
      </c>
      <c r="F98" s="46">
        <v>0</v>
      </c>
      <c r="G98" s="11">
        <f t="shared" si="3"/>
        <v>0</v>
      </c>
      <c r="M98" s="96"/>
      <c r="N98" s="97"/>
      <c r="O98" s="97"/>
      <c r="P98" s="97"/>
      <c r="Q98" s="97"/>
      <c r="R98" s="97"/>
      <c r="S98" s="97"/>
      <c r="T98" s="97"/>
      <c r="U98" s="97"/>
      <c r="V98" s="98"/>
    </row>
    <row r="99" spans="1:22" ht="30" customHeight="1" x14ac:dyDescent="0.25">
      <c r="A99" s="180"/>
      <c r="B99" s="173"/>
      <c r="C99" s="173"/>
      <c r="D99" s="42" t="s">
        <v>11</v>
      </c>
      <c r="E99" s="22">
        <v>0</v>
      </c>
      <c r="F99" s="46">
        <v>0</v>
      </c>
      <c r="G99" s="11">
        <v>0</v>
      </c>
      <c r="M99" s="96"/>
      <c r="N99" s="97"/>
      <c r="O99" s="97"/>
      <c r="P99" s="97"/>
      <c r="Q99" s="97"/>
      <c r="R99" s="97"/>
      <c r="S99" s="97"/>
      <c r="T99" s="97"/>
      <c r="U99" s="97"/>
      <c r="V99" s="98"/>
    </row>
    <row r="100" spans="1:22" ht="27" customHeight="1" thickBot="1" x14ac:dyDescent="0.3">
      <c r="A100" s="180"/>
      <c r="B100" s="174"/>
      <c r="C100" s="174"/>
      <c r="D100" s="37" t="s">
        <v>53</v>
      </c>
      <c r="E100" s="71">
        <v>1909.1</v>
      </c>
      <c r="F100" s="72">
        <v>0</v>
      </c>
      <c r="G100" s="21">
        <v>0</v>
      </c>
      <c r="M100" s="99"/>
      <c r="N100" s="100"/>
      <c r="O100" s="100"/>
      <c r="P100" s="100"/>
      <c r="Q100" s="100"/>
      <c r="R100" s="100"/>
      <c r="S100" s="100"/>
      <c r="T100" s="100"/>
      <c r="U100" s="100"/>
      <c r="V100" s="101"/>
    </row>
    <row r="101" spans="1:22" ht="34.5" customHeight="1" x14ac:dyDescent="0.25">
      <c r="A101" s="200">
        <v>21</v>
      </c>
      <c r="B101" s="198" t="s">
        <v>57</v>
      </c>
      <c r="C101" s="172" t="s">
        <v>58</v>
      </c>
      <c r="D101" s="41" t="s">
        <v>1</v>
      </c>
      <c r="E101" s="81">
        <f>E102+E103+E104+E105</f>
        <v>27317.3</v>
      </c>
      <c r="F101" s="82">
        <f>F102+F103+F104+F105</f>
        <v>3069.2999999999997</v>
      </c>
      <c r="G101" s="77">
        <f>F101/E101*100</f>
        <v>11.235737060397623</v>
      </c>
      <c r="M101" s="93" t="s">
        <v>79</v>
      </c>
      <c r="N101" s="209"/>
      <c r="O101" s="209"/>
      <c r="P101" s="209"/>
      <c r="Q101" s="209"/>
      <c r="R101" s="209"/>
      <c r="S101" s="209"/>
      <c r="T101" s="209"/>
      <c r="U101" s="209"/>
      <c r="V101" s="210"/>
    </row>
    <row r="102" spans="1:22" ht="29.25" customHeight="1" x14ac:dyDescent="0.25">
      <c r="A102" s="201"/>
      <c r="B102" s="199"/>
      <c r="C102" s="203"/>
      <c r="D102" s="42" t="s">
        <v>51</v>
      </c>
      <c r="E102" s="22">
        <v>0</v>
      </c>
      <c r="F102" s="46">
        <v>0</v>
      </c>
      <c r="G102" s="11">
        <v>0</v>
      </c>
      <c r="M102" s="211"/>
      <c r="N102" s="212"/>
      <c r="O102" s="212"/>
      <c r="P102" s="212"/>
      <c r="Q102" s="212"/>
      <c r="R102" s="212"/>
      <c r="S102" s="212"/>
      <c r="T102" s="212"/>
      <c r="U102" s="212"/>
      <c r="V102" s="213"/>
    </row>
    <row r="103" spans="1:22" ht="34.5" customHeight="1" x14ac:dyDescent="0.25">
      <c r="A103" s="201"/>
      <c r="B103" s="199"/>
      <c r="C103" s="203"/>
      <c r="D103" s="42" t="s">
        <v>12</v>
      </c>
      <c r="E103" s="22">
        <v>0</v>
      </c>
      <c r="F103" s="46">
        <v>0</v>
      </c>
      <c r="G103" s="11">
        <v>0</v>
      </c>
      <c r="M103" s="211"/>
      <c r="N103" s="212"/>
      <c r="O103" s="212"/>
      <c r="P103" s="212"/>
      <c r="Q103" s="212"/>
      <c r="R103" s="212"/>
      <c r="S103" s="212"/>
      <c r="T103" s="212"/>
      <c r="U103" s="212"/>
      <c r="V103" s="213"/>
    </row>
    <row r="104" spans="1:22" ht="34.5" customHeight="1" x14ac:dyDescent="0.25">
      <c r="A104" s="201"/>
      <c r="B104" s="199"/>
      <c r="C104" s="203"/>
      <c r="D104" s="42" t="s">
        <v>11</v>
      </c>
      <c r="E104" s="22">
        <v>24827</v>
      </c>
      <c r="F104" s="46">
        <v>2879.6</v>
      </c>
      <c r="G104" s="11">
        <v>0</v>
      </c>
      <c r="M104" s="211"/>
      <c r="N104" s="212"/>
      <c r="O104" s="212"/>
      <c r="P104" s="212"/>
      <c r="Q104" s="212"/>
      <c r="R104" s="212"/>
      <c r="S104" s="212"/>
      <c r="T104" s="212"/>
      <c r="U104" s="212"/>
      <c r="V104" s="213"/>
    </row>
    <row r="105" spans="1:22" ht="34.5" customHeight="1" thickBot="1" x14ac:dyDescent="0.3">
      <c r="A105" s="202"/>
      <c r="B105" s="199"/>
      <c r="C105" s="204"/>
      <c r="D105" s="37" t="s">
        <v>6</v>
      </c>
      <c r="E105" s="22">
        <v>2490.3000000000002</v>
      </c>
      <c r="F105" s="46">
        <v>189.7</v>
      </c>
      <c r="G105" s="11">
        <v>0</v>
      </c>
      <c r="M105" s="214"/>
      <c r="N105" s="215"/>
      <c r="O105" s="215"/>
      <c r="P105" s="215"/>
      <c r="Q105" s="215"/>
      <c r="R105" s="215"/>
      <c r="S105" s="215"/>
      <c r="T105" s="215"/>
      <c r="U105" s="215"/>
      <c r="V105" s="216"/>
    </row>
    <row r="106" spans="1:22" ht="37.5" x14ac:dyDescent="0.25">
      <c r="A106" s="193" t="s">
        <v>10</v>
      </c>
      <c r="B106" s="194"/>
      <c r="C106" s="184"/>
      <c r="D106" s="7" t="s">
        <v>9</v>
      </c>
      <c r="E106" s="79">
        <f>E107+E108+E109+E110+E111</f>
        <v>4725396.8999999994</v>
      </c>
      <c r="F106" s="80">
        <f>F107+F108+F109+F110+F111</f>
        <v>662023.36</v>
      </c>
      <c r="G106" s="80">
        <f t="shared" si="3"/>
        <v>14.009899570552479</v>
      </c>
      <c r="M106" s="84"/>
      <c r="N106" s="85"/>
      <c r="O106" s="85"/>
      <c r="P106" s="85"/>
      <c r="Q106" s="85"/>
      <c r="R106" s="85"/>
      <c r="S106" s="85"/>
      <c r="T106" s="85"/>
      <c r="U106" s="85"/>
      <c r="V106" s="86"/>
    </row>
    <row r="107" spans="1:22" ht="37.5" x14ac:dyDescent="0.25">
      <c r="A107" s="193"/>
      <c r="B107" s="195"/>
      <c r="C107" s="185"/>
      <c r="D107" s="8" t="s">
        <v>2</v>
      </c>
      <c r="E107" s="73">
        <f>E6+E11+E16+E21+E26+E30+E35+E40+E45+E50+E55+E60+E65+E70+E74+E79+E84+E88+E92+E97</f>
        <v>73620</v>
      </c>
      <c r="F107" s="74">
        <f>F6+F16+F55+F84</f>
        <v>12033.300000000001</v>
      </c>
      <c r="G107" s="74">
        <f t="shared" si="3"/>
        <v>16.345150774246132</v>
      </c>
      <c r="M107" s="87"/>
      <c r="N107" s="88"/>
      <c r="O107" s="88"/>
      <c r="P107" s="88"/>
      <c r="Q107" s="88"/>
      <c r="R107" s="88"/>
      <c r="S107" s="88"/>
      <c r="T107" s="88"/>
      <c r="U107" s="88"/>
      <c r="V107" s="89"/>
    </row>
    <row r="108" spans="1:22" ht="56.25" x14ac:dyDescent="0.25">
      <c r="A108" s="193"/>
      <c r="B108" s="195"/>
      <c r="C108" s="185"/>
      <c r="D108" s="8" t="s">
        <v>3</v>
      </c>
      <c r="E108" s="73">
        <f>E7+E12+E17+E22+E27+E31+E36+E41+E46+E51+E56+E61+E66+E71+E75+E80+E85+E89+E93+E98+E103</f>
        <v>3038217.9</v>
      </c>
      <c r="F108" s="74">
        <f>F7+F12+F17+F22+F27+F31+F36+F41+F46+F51+F56+F61+F66+F71+F75+F80+F85+F89+F93+F98+F103</f>
        <v>409710.94</v>
      </c>
      <c r="G108" s="74">
        <f t="shared" si="3"/>
        <v>13.485238830302462</v>
      </c>
      <c r="M108" s="87"/>
      <c r="N108" s="88"/>
      <c r="O108" s="88"/>
      <c r="P108" s="88"/>
      <c r="Q108" s="88"/>
      <c r="R108" s="88"/>
      <c r="S108" s="88"/>
      <c r="T108" s="88"/>
      <c r="U108" s="88"/>
      <c r="V108" s="89"/>
    </row>
    <row r="109" spans="1:22" ht="56.25" x14ac:dyDescent="0.25">
      <c r="A109" s="193"/>
      <c r="B109" s="195"/>
      <c r="C109" s="185"/>
      <c r="D109" s="8" t="s">
        <v>4</v>
      </c>
      <c r="E109" s="73">
        <f>E8+E13+E18+E23+E28+E32+E37+E42+E47+E52+E57+E62+E67+E72+E76+E81+E86+E90+E94+E99+E104</f>
        <v>1604513.2</v>
      </c>
      <c r="F109" s="74">
        <f>F8+F13+F18+F23+F28+F32+F37+F42+F47+F52+F57+F62+F67+F72+F76+F81+F86+F90+F94+F99+F104</f>
        <v>239531.11999999997</v>
      </c>
      <c r="G109" s="74">
        <f t="shared" si="3"/>
        <v>14.928585193315952</v>
      </c>
      <c r="M109" s="87"/>
      <c r="N109" s="88"/>
      <c r="O109" s="88"/>
      <c r="P109" s="88"/>
      <c r="Q109" s="88"/>
      <c r="R109" s="88"/>
      <c r="S109" s="88"/>
      <c r="T109" s="88"/>
      <c r="U109" s="88"/>
      <c r="V109" s="89"/>
    </row>
    <row r="110" spans="1:22" ht="37.5" x14ac:dyDescent="0.25">
      <c r="A110" s="193"/>
      <c r="B110" s="195"/>
      <c r="C110" s="185"/>
      <c r="D110" s="9" t="s">
        <v>5</v>
      </c>
      <c r="E110" s="73">
        <f>E9+E14+E19+E33+E38+E43+E48+E53+E58+E63+E68+E82+E95+E100</f>
        <v>2857.5</v>
      </c>
      <c r="F110" s="74">
        <f>F9+F14+F19+F33+F38+F43+F48+F53+F58+F63+F68+F82+F95+F100</f>
        <v>0.4</v>
      </c>
      <c r="G110" s="74">
        <f t="shared" si="3"/>
        <v>1.399825021872266E-2</v>
      </c>
      <c r="M110" s="87"/>
      <c r="N110" s="88"/>
      <c r="O110" s="88"/>
      <c r="P110" s="88"/>
      <c r="Q110" s="88"/>
      <c r="R110" s="88"/>
      <c r="S110" s="88"/>
      <c r="T110" s="88"/>
      <c r="U110" s="88"/>
      <c r="V110" s="89"/>
    </row>
    <row r="111" spans="1:22" ht="38.25" thickBot="1" x14ac:dyDescent="0.3">
      <c r="A111" s="196"/>
      <c r="B111" s="197"/>
      <c r="C111" s="186"/>
      <c r="D111" s="10" t="s">
        <v>8</v>
      </c>
      <c r="E111" s="75">
        <f>E24+E77+E105</f>
        <v>6188.3</v>
      </c>
      <c r="F111" s="76">
        <f>F24+F77+F105</f>
        <v>747.59999999999991</v>
      </c>
      <c r="G111" s="76">
        <f t="shared" si="3"/>
        <v>12.080862272352663</v>
      </c>
      <c r="M111" s="90"/>
      <c r="N111" s="91"/>
      <c r="O111" s="91"/>
      <c r="P111" s="91"/>
      <c r="Q111" s="91"/>
      <c r="R111" s="91"/>
      <c r="S111" s="91"/>
      <c r="T111" s="91"/>
      <c r="U111" s="91"/>
      <c r="V111" s="92"/>
    </row>
  </sheetData>
  <mergeCells count="95">
    <mergeCell ref="A101:A105"/>
    <mergeCell ref="C101:C105"/>
    <mergeCell ref="A2:V2"/>
    <mergeCell ref="C91:C95"/>
    <mergeCell ref="C96:C100"/>
    <mergeCell ref="C25:C28"/>
    <mergeCell ref="C5:C9"/>
    <mergeCell ref="C44:C48"/>
    <mergeCell ref="C49:C53"/>
    <mergeCell ref="C54:C58"/>
    <mergeCell ref="C59:C63"/>
    <mergeCell ref="C64:C68"/>
    <mergeCell ref="C15:C19"/>
    <mergeCell ref="C20:C24"/>
    <mergeCell ref="C29:C33"/>
    <mergeCell ref="M101:V105"/>
    <mergeCell ref="C39:C43"/>
    <mergeCell ref="F3:G3"/>
    <mergeCell ref="A106:B111"/>
    <mergeCell ref="C69:C72"/>
    <mergeCell ref="C73:C77"/>
    <mergeCell ref="C78:C82"/>
    <mergeCell ref="C87:C90"/>
    <mergeCell ref="C83:C86"/>
    <mergeCell ref="A96:A100"/>
    <mergeCell ref="B96:B100"/>
    <mergeCell ref="A91:A95"/>
    <mergeCell ref="B91:B95"/>
    <mergeCell ref="B73:B77"/>
    <mergeCell ref="A78:A82"/>
    <mergeCell ref="B78:B82"/>
    <mergeCell ref="B101:B105"/>
    <mergeCell ref="D3:D4"/>
    <mergeCell ref="B3:B4"/>
    <mergeCell ref="E3:E4"/>
    <mergeCell ref="B29:B33"/>
    <mergeCell ref="A34:A38"/>
    <mergeCell ref="B34:B38"/>
    <mergeCell ref="A10:A14"/>
    <mergeCell ref="B10:B14"/>
    <mergeCell ref="A5:A9"/>
    <mergeCell ref="B5:B9"/>
    <mergeCell ref="C34:C38"/>
    <mergeCell ref="C106:C111"/>
    <mergeCell ref="C3:C4"/>
    <mergeCell ref="C10:C14"/>
    <mergeCell ref="A15:A19"/>
    <mergeCell ref="B15:B19"/>
    <mergeCell ref="A3:A4"/>
    <mergeCell ref="A20:A24"/>
    <mergeCell ref="B20:B24"/>
    <mergeCell ref="A39:A43"/>
    <mergeCell ref="B39:B43"/>
    <mergeCell ref="A44:A48"/>
    <mergeCell ref="B44:B48"/>
    <mergeCell ref="A49:A53"/>
    <mergeCell ref="A25:A28"/>
    <mergeCell ref="B25:B28"/>
    <mergeCell ref="A29:A33"/>
    <mergeCell ref="A87:A90"/>
    <mergeCell ref="B87:B90"/>
    <mergeCell ref="B49:B53"/>
    <mergeCell ref="B54:B58"/>
    <mergeCell ref="A54:A58"/>
    <mergeCell ref="A59:A63"/>
    <mergeCell ref="B59:B63"/>
    <mergeCell ref="A64:A68"/>
    <mergeCell ref="B64:B68"/>
    <mergeCell ref="A69:A72"/>
    <mergeCell ref="B69:B72"/>
    <mergeCell ref="A73:A77"/>
    <mergeCell ref="A83:A86"/>
    <mergeCell ref="B83:B86"/>
    <mergeCell ref="M69:V72"/>
    <mergeCell ref="M73:V77"/>
    <mergeCell ref="M59:V63"/>
    <mergeCell ref="M64:V68"/>
    <mergeCell ref="M49:V53"/>
    <mergeCell ref="M54:V58"/>
    <mergeCell ref="M106:V111"/>
    <mergeCell ref="M96:V100"/>
    <mergeCell ref="M3:V4"/>
    <mergeCell ref="M5:V9"/>
    <mergeCell ref="M10:V14"/>
    <mergeCell ref="M15:V19"/>
    <mergeCell ref="M20:V24"/>
    <mergeCell ref="M25:V28"/>
    <mergeCell ref="M29:V33"/>
    <mergeCell ref="M34:V38"/>
    <mergeCell ref="M39:V43"/>
    <mergeCell ref="M44:V48"/>
    <mergeCell ref="M87:V90"/>
    <mergeCell ref="M91:V95"/>
    <mergeCell ref="M78:V82"/>
    <mergeCell ref="M83:V86"/>
  </mergeCells>
  <phoneticPr fontId="0" type="noConversion"/>
  <printOptions horizontalCentered="1"/>
  <pageMargins left="0.19685039370078741" right="0.19685039370078741" top="0.19685039370078741" bottom="0.19685039370078741" header="0.19685039370078741" footer="0.11811023622047245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Нечаева</dc:creator>
  <cp:lastModifiedBy>Безряднова Татьяна Георшиевн</cp:lastModifiedBy>
  <cp:lastPrinted>2022-05-19T06:10:23Z</cp:lastPrinted>
  <dcterms:created xsi:type="dcterms:W3CDTF">2014-04-24T11:18:08Z</dcterms:created>
  <dcterms:modified xsi:type="dcterms:W3CDTF">2022-05-31T07:45:46Z</dcterms:modified>
</cp:coreProperties>
</file>