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230" windowWidth="11025" windowHeight="6105"/>
  </bookViews>
  <sheets>
    <sheet name="Лист1" sheetId="1" r:id="rId1"/>
  </sheets>
  <definedNames>
    <definedName name="_xlnm._FilterDatabase" localSheetId="0" hidden="1">Лист1!$A$5:$G$114</definedName>
  </definedNames>
  <calcPr calcId="144525"/>
</workbook>
</file>

<file path=xl/calcChain.xml><?xml version="1.0" encoding="utf-8"?>
<calcChain xmlns="http://schemas.openxmlformats.org/spreadsheetml/2006/main">
  <c r="F109" i="1" l="1"/>
  <c r="F113" i="1"/>
  <c r="F115" i="1"/>
  <c r="F114" i="1"/>
  <c r="F112" i="1"/>
  <c r="F111" i="1"/>
  <c r="F110" i="1"/>
  <c r="E113" i="1"/>
  <c r="E112" i="1"/>
  <c r="E111" i="1"/>
  <c r="E110" i="1"/>
  <c r="G115" i="1"/>
  <c r="E115" i="1"/>
  <c r="E109" i="1" l="1"/>
  <c r="F45" i="1"/>
  <c r="E45" i="1"/>
  <c r="F71" i="1" l="1"/>
  <c r="G107" i="1" l="1"/>
  <c r="F103" i="1"/>
  <c r="E103" i="1"/>
  <c r="G14" i="1" l="1"/>
  <c r="G13" i="1"/>
  <c r="F11" i="1"/>
  <c r="E11" i="1"/>
  <c r="G11" i="1" s="1"/>
  <c r="E114" i="1" l="1"/>
  <c r="G38" i="1"/>
  <c r="G102" i="1" l="1"/>
  <c r="G28" i="1" l="1"/>
  <c r="G68" i="1" l="1"/>
  <c r="F75" i="1" l="1"/>
  <c r="G105" i="1" l="1"/>
  <c r="G106" i="1"/>
  <c r="G108" i="1"/>
  <c r="G17" i="1" l="1"/>
  <c r="G7" i="1"/>
  <c r="G103" i="1" l="1"/>
  <c r="E98" i="1"/>
  <c r="F56" i="1" l="1"/>
  <c r="G100" i="1" l="1"/>
  <c r="G99" i="1"/>
  <c r="G96" i="1"/>
  <c r="G95" i="1"/>
  <c r="G88" i="1"/>
  <c r="G87" i="1"/>
  <c r="G83" i="1"/>
  <c r="G74" i="1"/>
  <c r="G73" i="1"/>
  <c r="G64" i="1"/>
  <c r="G43" i="1"/>
  <c r="G42" i="1"/>
  <c r="G41" i="1"/>
  <c r="G20" i="1"/>
  <c r="G19" i="1"/>
  <c r="G18" i="1"/>
  <c r="G37" i="1"/>
  <c r="G32" i="1"/>
  <c r="G92" i="1"/>
  <c r="F98" i="1"/>
  <c r="F93" i="1"/>
  <c r="F89" i="1"/>
  <c r="F85" i="1"/>
  <c r="F80" i="1"/>
  <c r="F66" i="1"/>
  <c r="F61" i="1"/>
  <c r="F51" i="1"/>
  <c r="F40" i="1"/>
  <c r="F35" i="1"/>
  <c r="F30" i="1"/>
  <c r="F26" i="1"/>
  <c r="F21" i="1"/>
  <c r="F16" i="1"/>
  <c r="F6" i="1"/>
  <c r="G9" i="1"/>
  <c r="G8" i="1"/>
  <c r="G78" i="1"/>
  <c r="G24" i="1"/>
  <c r="G23" i="1"/>
  <c r="G48" i="1"/>
  <c r="G47" i="1"/>
  <c r="G54" i="1" l="1"/>
  <c r="G60" i="1"/>
  <c r="G59" i="1"/>
  <c r="G58" i="1"/>
  <c r="G57" i="1"/>
  <c r="G114" i="1"/>
  <c r="G113" i="1"/>
  <c r="G111" i="1"/>
  <c r="G110" i="1"/>
  <c r="E93" i="1"/>
  <c r="G93" i="1" s="1"/>
  <c r="E85" i="1"/>
  <c r="G85" i="1" s="1"/>
  <c r="E80" i="1"/>
  <c r="G80" i="1" s="1"/>
  <c r="G112" i="1" l="1"/>
  <c r="G109" i="1"/>
  <c r="E89" i="1" l="1"/>
  <c r="G89" i="1" s="1"/>
  <c r="E16" i="1"/>
  <c r="G16" i="1" s="1"/>
  <c r="G45" i="1"/>
  <c r="E21" i="1" l="1"/>
  <c r="G21" i="1" s="1"/>
  <c r="E56" i="1" l="1"/>
  <c r="G56" i="1" s="1"/>
  <c r="E75" i="1" l="1"/>
  <c r="G75" i="1" s="1"/>
  <c r="E6" i="1" l="1"/>
  <c r="G6" i="1" s="1"/>
  <c r="E40" i="1" l="1"/>
  <c r="G40" i="1" s="1"/>
  <c r="E71" i="1"/>
  <c r="G71" i="1" s="1"/>
  <c r="E66" i="1"/>
  <c r="G66" i="1" s="1"/>
  <c r="E61" i="1"/>
  <c r="G61" i="1" s="1"/>
  <c r="E51" i="1"/>
  <c r="G51" i="1" s="1"/>
  <c r="E35" i="1"/>
  <c r="G35" i="1" s="1"/>
  <c r="E30" i="1"/>
  <c r="G30" i="1" s="1"/>
  <c r="E26" i="1"/>
  <c r="G26" i="1" s="1"/>
  <c r="G98" i="1"/>
</calcChain>
</file>

<file path=xl/sharedStrings.xml><?xml version="1.0" encoding="utf-8"?>
<sst xmlns="http://schemas.openxmlformats.org/spreadsheetml/2006/main" count="187" uniqueCount="88">
  <si>
    <t>Источники финансирования</t>
  </si>
  <si>
    <t>Всего по программе</t>
  </si>
  <si>
    <t>федеральный бюджет</t>
  </si>
  <si>
    <t>бюджет автономного округа</t>
  </si>
  <si>
    <t>бюджет Березовского района</t>
  </si>
  <si>
    <t>бюджеты поселений</t>
  </si>
  <si>
    <t>Внебюджетные источники</t>
  </si>
  <si>
    <t>Бюджет городских поселений</t>
  </si>
  <si>
    <t>внебюджетные источники</t>
  </si>
  <si>
    <t>Всего по программам</t>
  </si>
  <si>
    <t>Итого по программам</t>
  </si>
  <si>
    <t>Бюджет Березовского района</t>
  </si>
  <si>
    <t>Бюджет автономного округа</t>
  </si>
  <si>
    <t>тыс. руб.</t>
  </si>
  <si>
    <t>%</t>
  </si>
  <si>
    <t xml:space="preserve">Муниципальная программа
Березовского района
</t>
  </si>
  <si>
    <t>Ответственный исполнитель муниципальной программы</t>
  </si>
  <si>
    <t>Комитет спорта и молодежной политики</t>
  </si>
  <si>
    <t xml:space="preserve">«Социальная поддержка жителей Березовского района» 
</t>
  </si>
  <si>
    <t>Комитет культуры</t>
  </si>
  <si>
    <t xml:space="preserve">«Культурное пространство Березовского района» 
</t>
  </si>
  <si>
    <t xml:space="preserve">«Поддержка занятости населения в Березовском районе» 
</t>
  </si>
  <si>
    <t>Отдел по вопросам малочисленных народов Севера, природопользованию, сельскому хозяйству и экологии</t>
  </si>
  <si>
    <t xml:space="preserve">«Развитие агропромышленного комплекса Березовского района» 
</t>
  </si>
  <si>
    <t>Отдел жилищных программ</t>
  </si>
  <si>
    <t xml:space="preserve">«Развитие жилищной сферы в Березовском районе» 
</t>
  </si>
  <si>
    <t>Управление по жилищно-коммунальному хозяйству</t>
  </si>
  <si>
    <t xml:space="preserve">«Жилищно-коммунальный комплекс в Березовском районе» 
</t>
  </si>
  <si>
    <t xml:space="preserve">«Реализация государственной национальной политики и профилактика экстремизма в Березовском районе» 
</t>
  </si>
  <si>
    <t>Отдел по организации деятельности комиссий</t>
  </si>
  <si>
    <t xml:space="preserve">«Профилактика правонарушений и обеспечение отдельных прав граждан в Березовском районе» 
</t>
  </si>
  <si>
    <t>Муниципальное казенное учреждение «Управление гражданской защиты населения Березовского района»</t>
  </si>
  <si>
    <t xml:space="preserve">«Безопасность жизнедеятельности на территории Березовского района» 
</t>
  </si>
  <si>
    <t xml:space="preserve">«Экологическая безопасность в Березовском районе» 
</t>
  </si>
  <si>
    <t xml:space="preserve">«Формирование современной городской среды в Березовском районе» 
</t>
  </si>
  <si>
    <t>Комитет образования</t>
  </si>
  <si>
    <t xml:space="preserve">«Развитие образования в Березовском районе» 
</t>
  </si>
  <si>
    <t xml:space="preserve">№                           </t>
  </si>
  <si>
    <t>Комитет по экономической политике)</t>
  </si>
  <si>
    <t xml:space="preserve">«Развитие экономического потенциала Березовского района» 
</t>
  </si>
  <si>
    <t>Отдел информатизации, защиты информации и связи</t>
  </si>
  <si>
    <t xml:space="preserve">«Цифровое развитие Березовского района» 
</t>
  </si>
  <si>
    <t>Отдел транспорта</t>
  </si>
  <si>
    <t xml:space="preserve">«Современная транспортая система Березовского района» 
</t>
  </si>
  <si>
    <t>Комитет по финансам</t>
  </si>
  <si>
    <t>Комитет по земельным ресурсам и управлению муниципальным имуществом</t>
  </si>
  <si>
    <t xml:space="preserve">«Управление муниципальным имуществом в Березовском районе» 
</t>
  </si>
  <si>
    <t xml:space="preserve">«Совершенствование муниципального управления в Березовском районе» 
</t>
  </si>
  <si>
    <t xml:space="preserve">«Устойчивое развитие коренных малочисленных народов Севера в Березовском районе» 
</t>
  </si>
  <si>
    <t>Отдел по бухгалтерскому учету и отчетности</t>
  </si>
  <si>
    <t xml:space="preserve">«Развитие физической культуры, спорта, туризма и молодежной политики в Березовском районе» 
</t>
  </si>
  <si>
    <t>Федеральный бюджет</t>
  </si>
  <si>
    <t>.</t>
  </si>
  <si>
    <t>Бюджет поселений</t>
  </si>
  <si>
    <t>Бюджет  поселений</t>
  </si>
  <si>
    <t>Бюджеты поселений</t>
  </si>
  <si>
    <t>"Развитие гражданского общества в Березовском районе"</t>
  </si>
  <si>
    <t>Информационно-аналитический отдел</t>
  </si>
  <si>
    <t>«Создание условий для эффективного управления муниципальными финансами в Березовском районе»</t>
  </si>
  <si>
    <t xml:space="preserve"> </t>
  </si>
  <si>
    <t xml:space="preserve">Организовано и проведено: 55 природоохранных и эколо-просветительских мероприятий, с охватом участников 4 331 человек. Высажено 450 деревьев и кустарников. Окружной субботник "Мой чистый дом - Югра", с охватом участников 470 человек. Ликвидировано 6 несанкционированных мест размещения отходов на общей площади 0,5948 га.                                                                                                                                                                                             Акция «Осенние дни древонасаждений» на территории пгт. Березово, с охватом участников 20 человек. Высажен 91 саженец.                                                                                                                                                                   Очистка прибрежной полосы водных объектов от бытового мусора и древесного хлама (25,255 км.), приняло участие 246 волонтеров.                                                                                                                                                                                                                    Установлены ангары (площадки) для временного накопления твердых коммунальных отходов в  пунктах: п. Светлый, с. Теги, пгт. Игрим, п. Сосьва.                                                                             </t>
  </si>
  <si>
    <t xml:space="preserve">Реализованы мероприятия, направленые на решение вопросов по обеспечению выполнения полномочий и функций администрации Березовского района и подведомственных учреждений (МКУ «Хозяйственно-эксплуатационная служба администрации Березовского района», МКУ «Центр бухгалтерского обслуживания»), МКУ «Управления капитального строительства и ремонта Березовского района», Думы Березовского района, Контрольно-счетной палаты.                                                                                                                                                                                                                                                                                                     Осуществление полномочий по образованию и организации деятельности комиссии по делам несовершеннолетних и защите их прав.
</t>
  </si>
  <si>
    <r>
      <rPr>
        <sz val="12"/>
        <rFont val="Times New Roman"/>
        <family val="1"/>
        <charset val="204"/>
      </rPr>
      <t xml:space="preserve">Предоставление дотаций из бюджета Березовского района на выравнивание бюджетной обеспеченности городских, сельских поселений.                                                                                                                                                                                                                                                                                                                                                                                                                                   Обеспечение деятельности Комитета по финансам.                                                                                                                                                                                                                             Обслуживание муниципального долга Березовского района.           </t>
    </r>
    <r>
      <rPr>
        <sz val="12"/>
        <color rgb="FFFF0000"/>
        <rFont val="Times New Roman"/>
        <family val="1"/>
        <charset val="204"/>
      </rPr>
      <t xml:space="preserve">  </t>
    </r>
    <r>
      <rPr>
        <sz val="12"/>
        <color theme="1"/>
        <rFont val="Times New Roman"/>
        <family val="1"/>
        <charset val="204"/>
      </rPr>
      <t xml:space="preserve">                                                                                                                                                                                                      Предоставление субвенций на осуществление отдельных государственных полномочий (бюджетные ассигнования направлялись в городские и сельские поселения на предоставление субвенций на осуществление государственных полномочий на осуществление первичного воинского учета органами местного самоуправления поселений, муниципальных и городских округов).                                                                                                                                                                                                                                                               Предоставление межбюджетных трансфертов городским и сельским поселениям на реализацию наказов избирателей депутатам Думы Ханты-Мансийского автономного округа - Югры. 
</t>
    </r>
  </si>
  <si>
    <r>
      <t>Р</t>
    </r>
    <r>
      <rPr>
        <sz val="12"/>
        <rFont val="Times New Roman"/>
        <family val="1"/>
        <charset val="204"/>
      </rPr>
      <t>азвитие материальной технической базы для реализации основных и дополнительных общеобразовательных программ цифрового и гуманитарного профиля, адаптированных общеобразовательных программ (приобретение технических средств обучения, демонстрационного учебного оборудования, наглядных и учебных пособий, расходных материалов, игр, игрушек, расходы на услуги доступа к сети интернет, программное обеспечение</t>
    </r>
    <r>
      <rPr>
        <sz val="12"/>
        <color indexed="8"/>
        <rFont val="Times New Roman"/>
        <family val="1"/>
        <charset val="204"/>
      </rPr>
      <t>).                                                                                                                                                                                                                                                                                                                                                             У</t>
    </r>
    <r>
      <rPr>
        <sz val="12"/>
        <rFont val="Times New Roman"/>
        <family val="1"/>
        <charset val="204"/>
      </rPr>
      <t>частие в региональном этапе Всероссийских конкурсов профессионального мастерства в сфере образования Ханты-Мансийского автономного округа - Югры  "Педагог года Югры 2023".  Проведен муниципальный этап конкурса "Педагог года 2023",</t>
    </r>
    <r>
      <rPr>
        <sz val="12"/>
        <color rgb="FFFF0000"/>
        <rFont val="Times New Roman"/>
        <family val="1"/>
        <charset val="204"/>
      </rPr>
      <t xml:space="preserve"> </t>
    </r>
    <r>
      <rPr>
        <sz val="12"/>
        <rFont val="Times New Roman"/>
        <family val="1"/>
        <charset val="204"/>
      </rPr>
      <t xml:space="preserve">«Ученик года 2023».                                                                                                                           
Ведется проектирование и строительство объектов:                                                                                                              
Детский сад пгт. Игрим на 200 мест;                                                                                                                                                                                                                                                                                                                                                Средняя школа в пгт. Березово на 700 мест;                                                                                                                                                                                                                                                                                                                                                                образовательно-культурный комплекс в д. Хулимсунт на 140 мест.                                                                                                                                                                                                                                                                                                                                                                                                                                                            </t>
    </r>
    <r>
      <rPr>
        <sz val="12"/>
        <color indexed="8"/>
        <rFont val="Times New Roman"/>
        <family val="1"/>
        <charset val="204"/>
      </rPr>
      <t xml:space="preserve">   </t>
    </r>
  </si>
  <si>
    <t xml:space="preserve">Информация по итогам реализации муниципальных программ Березовского района за 2 квартал 2023 года
</t>
  </si>
  <si>
    <t>Исполнение на 01.07.2023</t>
  </si>
  <si>
    <t>Объем финансирования на 2023 год                   (Уточненный план)            тыс. рублей</t>
  </si>
  <si>
    <t>бюджет поселений</t>
  </si>
  <si>
    <t>Реализация мероприятий запланирована на 3-4 кварталs 2023 года.</t>
  </si>
  <si>
    <t xml:space="preserve"> Реализуются мероприятия, направленные на обеспечение деятельности МАУ  "Березовский медиацентр". Реализация мероприятий "Обеспечение участия проектов городских и сельских поселений в конкурсном отборе проектов инициативного бюджетирования" предусмотрена на 3 квартал 2023 г.</t>
  </si>
  <si>
    <t>Оказаны информационные услуги по подготовке и размещению звуковых сообщений и программ, направленых на профилактику экстремизма, межнациональных и межконфессионных конфликтов, террористической деятельности, а также подготовку дайджеста новостей о социально-экономическом и культурном развитиии муниципального образования, о развитии  его общественной инфраструктуры и иной информации на радио "Радио-Игрим". Размещено более 130 публикаций по мероприятиям.</t>
  </si>
  <si>
    <t xml:space="preserve">Обеспечено техническое сопровождение официального сайта органов местного самоуправления муниципального образования Березовский район;                                                                                                                                           обновление и техническое сопровождение баз данных "1-С";                                                                                                                                                                                                                                                                                              оказание информационных услуг с использованием экземпляров системы «Консультант-Плюс»;                                                                                                                             оказание услуг по сопровождению и технической поддержке программного модуля "ГеоКомплекс";                                                                                                                                                               приобретение программного обеспечения "ТехноКад-Муниципалитет",   заключен муниципальный контракт на поставку картриджей и офисной техники                                                                                                                                Реализуются мероприятия, направленные на обеспечение деятельности администрации Березовского района.                                                                                                       </t>
  </si>
  <si>
    <t xml:space="preserve">Предоставлены субсидии на: - приобретение материально-технических средств 14 гражданам  из числа коренных малочисленных народов Севера (пгт. Березово - 6, с. Саранпауль - 4, д. Ломбовож - 1, с. Теги- 1, д. Шайтанка - 1, с. Няксимволь - 1); на оплату обучения правилам безопасного обращения с оружием, управлению самоходными машинами категории "А", управлению маломерными судами и на оплату проезда к месту нахождения организаций, имеющих право проводить указанные виды обучения и обратно 1 чел. (с. Няксимволь); на продукцию охоты - 2 организации ( пгт. Березов - 1, с. Саранпауль - 1);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(II этап - 2 гражданам (д. Яны-Пауль, д. Кимкьясуй); единовременная финансовая помощь оказана молодому специалисту из с. Теги. Проведена межмуниципальная выставка-ярмарка и мастер-классы традиционных народных обско-угорских народов "ХОШУМ-ХОТ" (Теплый дом). Количество участников 40 человек. </t>
  </si>
  <si>
    <t>Результаты реализации программы за январь-июнь 2023 года</t>
  </si>
  <si>
    <t xml:space="preserve">В рамках реализации мероприятий региональных проектов "Создание условий для легкого старта и комфортного ведения бизнеса и  "Акселерация субъектов малого и среднего предпринимательства" заключено 23 соглашения с 16 субъектами малого и среднего предпринимательства на возмещение части затрат (на аренду нежилых помещений; оплату коммунальных услуг нежилых помещений; приобретение оборудования (основных средств) и лицензионных программных продуктов; приобретение и (или) доставку муки для производства хлеба и хлебобулочных изделий.                                                                                                                                                             Проведена межмуниципальная выставка-ярмарка "Ярмарка Березовского уезда" и награждение предпринимателей Березовского района в честь Дня российского предпринимательства.                                                                                                                                                 </t>
  </si>
  <si>
    <r>
      <t>Н</t>
    </r>
    <r>
      <rPr>
        <sz val="12"/>
        <rFont val="Times New Roman"/>
        <family val="1"/>
        <charset val="204"/>
      </rPr>
      <t xml:space="preserve">а территории Березовского района функционируют 17 лагерей  (16 - с дневным пребыванием детей на базе образовательных учреждений (сп. Саранпауль, п. Сосьва, сп. Приполярный, пгт. Березово), 1- лагерь труда и отдыха, 1 - палаточный лагерь).  Охват детей составил 1141 человек, из них количество детей, находящихся в трудной жизненной ситуации и нуждающихся в особой защите государства  – 307 человек.            Деятельность лагерей осуществлена в 10 поселениях района.                                                                                 Заключено 6 договоров на оказание услуг по организации отдыха детей и их оздоровления в организациях, находящихся в Краснодарском крае, республике Башкортостан, г. Златоуст. Отдохнули 46 детей.     Трудоустроены 142 подростка в возрасте от 14 до 18 лет                                                                                                                                                                                                                                                                                                         Произведены выплаты вознаграждений 307 приемным родителям (в приемных семьях проживает 186 детей).                                                                                                            </t>
    </r>
  </si>
  <si>
    <t xml:space="preserve">Иные источники. ППК "Фонд развития трриторий " </t>
  </si>
  <si>
    <r>
      <t>"Строительство блочно-модульной котельной тепловой мощностью 18 МВт с заменой участка тепловой сети в пгт. Игрим";                                                                                                                                                              "Реконструкция и расширение канализационных очистных сооружений до 2000 м3/сут. в пгт. Березово";</t>
    </r>
    <r>
      <rPr>
        <sz val="12"/>
        <rFont val="Times New Roman"/>
        <family val="1"/>
        <charset val="204"/>
      </rPr>
      <t xml:space="preserve"> "Реконструкция котельной на 6 МВт пгт. Березово, ул. Аэропорт, 6"а".                             </t>
    </r>
    <r>
      <rPr>
        <sz val="12"/>
        <color theme="1"/>
        <rFont val="Times New Roman"/>
        <family val="1"/>
        <charset val="204"/>
      </rPr>
      <t xml:space="preserve">                                                                                                                                                                                                                                                                                                                                                                               Предоставлены субсидии:                                                                                                                                                                                                                                                                                               на возмещение недополученных доходов, организациям, осуществляющим реализацию населению сжиженного газа;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по социально ориентированным тарифам;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по цене электрической энергии зоны централизованного электроснабжения;                                                                                              на возмещение недополученных доходов при оказании коммунальных услуг по регулируемым ценам.                                                                                                                                                                                                                                                                                                                                                                                                                                                                                                                                                                                                                                                                                                                                                                                                                                                                                                            </t>
    </r>
  </si>
  <si>
    <t xml:space="preserve">Осуществлено подключение библиотек к сети интернет, книжный фонд библиотек района пополнен на 245 экземпляров.                                                                                                                                                                                                              Библиотеками Березовского района проведено 766 мероприятий, количество посещений составило 13 649 единиц, из них в  формате онлайн проведено 239 мероприятия, количество просмотров 300 921.                                                                                                                                                                                                                                                                                                                                           В музеях Березовского района организовано 63 выставочных проекта, 21 массовое мероприятие. Посетили музеи 18 505 человек, в том числе 10 057 детей.                                                                                                                                                                                                                                                                                                                    Творческие коллективы и солисты школ искусств приняли участие в 83 мероприятиях конкурсного характера на территории Березовского района,  Ханты-Мансийского автономного округа – Югры (дистанционные конкурсы), награждены 96 грамотами.                                                                                                                                                                                                                                                                      Проведены традиционные мероприятия посвященные: празднованию масленицы,  фестиваль гражданско-патриотической песни "Патриот", фестиваль детской молодежной моды "Модница", молодежные фестивали "Кофемолка", "Крылья", фестиваль Ретро песни "Хиты эпох", концертная программа  "Северные мотивы" в рамках 74-ой  Олимпиады оленеводов, праздничные мероприятия ко Дню Защитника Отечества и Международному женскому дню, конкурс детского творчества "Капелька", фестиваль "Шансон на полуострове Игрим", "Шагнувшие в бессмертие!", фестиваль молодежного творчества "Новое поколение"                                                                                                                                                                                                                                                                            Всего учреждениями культурно-досугового типа проведено: 777 мероприятий, количество посетителей 55 027 человек. В  формате онлайн проведено 18 мероприятий, в которых приняли участие 642 человека, количество просмотров 27 840;                                                                                                                                                   проведено 406 кинопоказа, с количеством зрителей 6 511 человека.                                                                                                                                                                                                                      </t>
  </si>
  <si>
    <r>
      <t xml:space="preserve">Предоставлена 1 субсидия на реализованную продукцию растениеводства закрытого грунат собственного производства.                                                                                                                                        Предоставлена 1 субсидия на содержание маточного поголовья сельскохозяйственных животных.          Заключен муниципальный контракт на оказание услуг по обращению с животными на территории Березовского района с ИП Матвеевым А.Н. (г. Нижневартовск), в перечень мероприятий входит содержание животных в приюте, вакцинация, стерилизация и чипириование, </t>
    </r>
    <r>
      <rPr>
        <sz val="12"/>
        <color theme="1"/>
        <rFont val="Times New Roman"/>
        <family val="1"/>
        <charset val="204"/>
      </rPr>
      <t xml:space="preserve">возврат на прежнее место обитания.     </t>
    </r>
    <r>
      <rPr>
        <sz val="12"/>
        <color indexed="8"/>
        <rFont val="Times New Roman"/>
        <family val="1"/>
        <charset val="204"/>
      </rPr>
      <t xml:space="preserve">      По состоянию на 01.07.2023 г. на территории района отловлено 30 голов животных без владельцев.                                                                                             </t>
    </r>
  </si>
  <si>
    <t>Приобретена оргтехника. Проводится ларвицидная обработка и барьерная дератизация объектов.</t>
  </si>
  <si>
    <r>
      <rPr>
        <sz val="12"/>
        <rFont val="Times New Roman"/>
        <family val="1"/>
        <charset val="204"/>
      </rPr>
      <t xml:space="preserve">Содержание и техническое обслуживание систем видеонаблюдение (51 видеокамера). Выплата материального стимулирования членам добровольной народной дружины сп.Хулимсунт. Проведено 4 заседания административной комиссии, рассмотрено 24 административных дела, из них: по 16 делам принято решение о назначении наказания в виде штрафа, по 8 делам принято решение о назначении наказания в виде предупреждения.               </t>
    </r>
    <r>
      <rPr>
        <sz val="12"/>
        <color rgb="FFFF0000"/>
        <rFont val="Times New Roman"/>
        <family val="1"/>
        <charset val="204"/>
      </rPr>
      <t xml:space="preserve"> </t>
    </r>
    <r>
      <rPr>
        <sz val="12"/>
        <rFont val="Times New Roman"/>
        <family val="1"/>
        <charset val="204"/>
      </rPr>
      <t xml:space="preserve">                                                                                                                                           Организованы и проведены: беседы, библиотечные уроки, выставки (рисунков, книжные и музейные), спортивные, игровые программы, познавательные конкурсы,  викторины, музейные и литературные гостиные.          </t>
    </r>
    <r>
      <rPr>
        <sz val="12"/>
        <color rgb="FFFF0000"/>
        <rFont val="Times New Roman"/>
        <family val="1"/>
        <charset val="204"/>
      </rPr>
      <t xml:space="preserve">                                                                                                                                                                                                                                                                                                   </t>
    </r>
    <r>
      <rPr>
        <sz val="12"/>
        <rFont val="Times New Roman"/>
        <family val="1"/>
        <charset val="204"/>
      </rPr>
      <t xml:space="preserve">Осуществляется реализация переданных полномочий по государственной регистрации актов гражданского состояния.
</t>
    </r>
    <r>
      <rPr>
        <sz val="12"/>
        <color theme="1"/>
        <rFont val="Times New Roman"/>
        <family val="1"/>
        <charset val="204"/>
      </rPr>
      <t xml:space="preserve">
  </t>
    </r>
  </si>
  <si>
    <t xml:space="preserve">Размещение в СМИ и мессенджерах тематических памяток и буклетов по пожарной безопасности, безопасности на воде. Регулярное (2 раза в неделю) проведение рейдовых мероприятий.    Заключен договор на оказание услуг по предоставлению специализированной гидрологической информации.                                                                                                                                                                                        Реализуются мероприятия, направленные на обеспечение деятельности МКУ "Управление гражданской защиты населения Березовского района". </t>
  </si>
  <si>
    <t xml:space="preserve">Заключено 9 муниципальных контрактов на приобретение 9 жилых помещений  (8 помещений - с. Теги, 1- пгт. Березово).                                                                                                                                                                               1 молодой семье выдано свидетельство о предоставлении субсидии на приобретение жилого помещения. Заключено 6 договоров мены с собственниками аварийного жилищного фонда, 1 договор социального найма.                                                                                                                                                                                           Расселено 7 жилых помещений общей площадью 209,24 кв. м (14 человек).                                                                 1 гражданину, относящемуся к категории боевых действий перечислена субсидия на приобретение жиого помещения.                                                                                                                                                                                                                                                                                      </t>
  </si>
  <si>
    <r>
      <t xml:space="preserve">Проведено 88 спортивных и физкультурных мероприятий.
Наиболее значимые мероприятия: открытая Всероссийская массовая лыжная гонка "Лыжня России 2023"; XVII открытый окружной турнир по хоккею на "Кубок А. И. Ногтева"; X открытый региональный турнир по боксу на Кубок Руслана Проводникова; Спортсмены района приняли участие </t>
    </r>
    <r>
      <rPr>
        <sz val="12"/>
        <rFont val="Times New Roman"/>
        <family val="1"/>
        <charset val="204"/>
      </rPr>
      <t>в первенстве ХМАО по лыжным гонкам на призы "Олимпийцев"; первенстве по плаванию ХМАО в зачет параспартакиады; соревнования юных хоккеистов "Золотая шайба"</t>
    </r>
    <r>
      <rPr>
        <sz val="12"/>
        <color rgb="FFFF0000"/>
        <rFont val="Times New Roman"/>
        <family val="1"/>
        <charset val="204"/>
      </rPr>
      <t xml:space="preserve">, </t>
    </r>
    <r>
      <rPr>
        <sz val="12"/>
        <rFont val="Times New Roman"/>
        <family val="1"/>
        <charset val="204"/>
      </rPr>
      <t xml:space="preserve">летнее первенство ХМАО по северному многоборью, чемпионат и первенство по бочча и легкой атлетике в зачет Параспартакиады ХМАО.  </t>
    </r>
    <r>
      <rPr>
        <sz val="12"/>
        <color indexed="8"/>
        <rFont val="Times New Roman"/>
        <family val="1"/>
        <charset val="204"/>
      </rPr>
      <t xml:space="preserve">                                                                                                                                                                                                                 </t>
    </r>
    <r>
      <rPr>
        <sz val="12"/>
        <rFont val="Times New Roman"/>
        <family val="1"/>
        <charset val="204"/>
      </rPr>
      <t xml:space="preserve">Организовано выездное проведение тестирования по выполнению нормативов испытаний (тестов) ВФСК "ГТО"  среди населения Березовского района (п. Приполярный, д. Хулимсунт, п. Светлый). Всего протестировано 159 человек.               Приобретен спортивный инвентарь для СК ""Виктория".ыплачена премия студентам                    </t>
    </r>
    <r>
      <rPr>
        <sz val="12"/>
        <color indexed="8"/>
        <rFont val="Times New Roman"/>
        <family val="1"/>
        <charset val="204"/>
      </rPr>
      <t xml:space="preserve">                                                                                                                                                       </t>
    </r>
  </si>
  <si>
    <t xml:space="preserve">Временно трудоустроено - 290 человек, в том числе: организация общественных работ -  56 чел.;  граждан из числа КМНС - 34 чел.; безработных граждан, испытывающих трудности в поиске работы - 5 чел., несовершеннолетних граждан от 14 до 18 лет в свободное от учебы время - 195 чел.
Организовано и проведено:                                                                                                                                                                                                                                                                                                                          3 семинара по охране труда на тему "Об обеспечении работников СИЗ по новым правила с 1 сентября 2023 года» (пгт. Березово, пгт. Игрим, с. Саранпауль);                                                                                                                                                1 семинар-совещание о финансовом обеспечении предупредительных мер по сокращению производственного травматизма и профессиональных заболеваний работников;  3 практических занятия «Оказание первой помощи пострадавшим на производстве» на базе образовательных учреждений и ОМВД России по Березовскому району;
6 выставок на базе 3 образовательных учреждений, учреждений здравоохранения, администраций городских и сельских поселений Березовского района:
- оказание первой помощи пострадавшим на производстве;
- охрана труда в организации;
- спецодежда, обувь, средства индивидуальной защиты.
Подготовлено 3 памятки (300 экземпляров) по темам:
- отчетность по охране труда в Росстат;
- изменения законодательства по охране труда, пожарной безопасности, промбезопасности и экологии;
- Что сделать до 1 сентября, чтобы обеспечивать работников СИЗ по-новому.
</t>
  </si>
  <si>
    <t xml:space="preserve">Произведена оплата за выполненые услуги, связанные с осуществлением регулярных перевозок пассажиров и багажа автомобильным  транспортом по муниципальным маршрутам регулярных перевозок в границах Березовского района по регулируемым тарифам. Перевезено 1 005 пассажиров, выполнено 208 рейсов.                                                                                                                    Предоставлены субсидии:                                                                                                                                                                                                                                                                                           на возмещение недополученных доходов от пассажирских перевозок воздушным транспортом. Перевезено        3 103 человек, выполнено 110 рейсооборотов;                                                                                                                                                                                                                                                                                                                  на возмещение недополученных доходов от пассажирских перевозок водным транспортом (за 2022 год). Перевезено 4 293 пассажира, выполнено 55 рейсооборотов;                                                                                                                                                                                                                                                                         
                                                                                                                                                                                                                                                                                             </t>
  </si>
  <si>
    <t xml:space="preserve">В рамках заключенных муниципальных контрактов оказаны услуги и выполнены работы по: 
демантожу кранового узла к МКД (пгт.Березово, ул.Молодежная 17);                                                                 кадастровые работы;                                                                                                                                                                 оценке рыночной стоимости объектов; передаче узловми агрегатов автотранспортных средств для сбора, транспартировки, обработки , утилизации и обезвреживания;                                                                                  оплачены взносы в Югорский фонд капитального ремонта многоквартирных домов.     
страхованию имущества муниципального образования Березовский район.                                                                                                                                                                   Заключены договора:                                                                                                                                                                   на поставку счетчика воды (пгт. Березово, ул. Брусничная, 5  и Воеводская, 2)                                                         на поставку газового проточного водонагревателя (пгт. Березово, ул. Б.Гурьяновых, 18)                                       на поставку газового котла для котельной гостиницы "Град Березов"                                                                         на отпуск тепловой энергии.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</si>
</sst>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charset val="204"/>
      <scheme val="minor"/>
    </font>
    <font>
      <sz val="12"/>
      <color indexed="8"/>
      <name val="Calibri"/>
      <family val="2"/>
      <charset val="204"/>
    </font>
    <font>
      <sz val="10"/>
      <color indexed="8"/>
      <name val="Times New Roman"/>
      <family val="1"/>
      <charset val="204"/>
    </font>
    <font>
      <sz val="11"/>
      <color rgb="FF006100"/>
      <name val="Calibri"/>
      <family val="2"/>
      <charset val="204"/>
      <scheme val="minor"/>
    </font>
    <font>
      <sz val="12"/>
      <color indexed="8"/>
      <name val="Times New Roman"/>
      <family val="1"/>
      <charset val="204"/>
    </font>
    <font>
      <b/>
      <sz val="16"/>
      <color indexed="8"/>
      <name val="Times New Roman"/>
      <family val="1"/>
      <charset val="204"/>
    </font>
    <font>
      <b/>
      <sz val="14"/>
      <color indexed="8"/>
      <name val="Times New Roman"/>
      <family val="1"/>
      <charset val="204"/>
    </font>
    <font>
      <b/>
      <sz val="16"/>
      <color theme="1"/>
      <name val="Times New Roman"/>
      <family val="1"/>
      <charset val="204"/>
    </font>
    <font>
      <sz val="14"/>
      <color indexed="8"/>
      <name val="Times New Roman"/>
      <family val="1"/>
      <charset val="204"/>
    </font>
    <font>
      <sz val="14"/>
      <name val="Times New Roman"/>
      <family val="1"/>
      <charset val="204"/>
    </font>
    <font>
      <b/>
      <sz val="12"/>
      <color indexed="8"/>
      <name val="Times New Roman"/>
      <family val="1"/>
      <charset val="204"/>
    </font>
    <font>
      <b/>
      <sz val="14"/>
      <name val="Times New Roman"/>
      <family val="1"/>
      <charset val="204"/>
    </font>
    <font>
      <b/>
      <sz val="18"/>
      <color theme="1"/>
      <name val="Calibri"/>
      <family val="2"/>
      <charset val="204"/>
      <scheme val="minor"/>
    </font>
    <font>
      <sz val="12"/>
      <color theme="1"/>
      <name val="Times New Roman"/>
      <family val="1"/>
      <charset val="204"/>
    </font>
    <font>
      <sz val="12"/>
      <name val="Times New Roman"/>
      <family val="1"/>
      <charset val="204"/>
    </font>
    <font>
      <sz val="12"/>
      <color rgb="FFFF0000"/>
      <name val="Times New Roman"/>
      <family val="1"/>
      <charset val="204"/>
    </font>
    <font>
      <sz val="14"/>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rgb="FFC6EFCE"/>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s>
  <cellStyleXfs count="2">
    <xf numFmtId="0" fontId="0" fillId="0" borderId="0"/>
    <xf numFmtId="0" fontId="3" fillId="2" borderId="0" applyNumberFormat="0" applyBorder="0" applyAlignment="0" applyProtection="0"/>
  </cellStyleXfs>
  <cellXfs count="187">
    <xf numFmtId="0" fontId="0" fillId="0" borderId="0" xfId="0"/>
    <xf numFmtId="0" fontId="1" fillId="0" borderId="0" xfId="0" applyFont="1"/>
    <xf numFmtId="0" fontId="1" fillId="0" borderId="0" xfId="0" applyFont="1" applyBorder="1"/>
    <xf numFmtId="0" fontId="0" fillId="0" borderId="0" xfId="0" applyBorder="1"/>
    <xf numFmtId="0" fontId="6" fillId="0" borderId="1" xfId="0" applyFont="1" applyFill="1" applyBorder="1" applyAlignment="1">
      <alignment vertical="center" wrapText="1"/>
    </xf>
    <xf numFmtId="164" fontId="8" fillId="0" borderId="1"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Fill="1" applyBorder="1" applyAlignment="1">
      <alignment vertical="top" wrapText="1"/>
    </xf>
    <xf numFmtId="164" fontId="8"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vertical="top"/>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10" fillId="0" borderId="2" xfId="0" applyFont="1" applyFill="1" applyBorder="1" applyAlignment="1">
      <alignment vertical="center" wrapText="1"/>
    </xf>
    <xf numFmtId="0" fontId="13" fillId="0" borderId="0" xfId="0" applyFont="1" applyAlignment="1">
      <alignment wrapText="1"/>
    </xf>
    <xf numFmtId="165" fontId="6" fillId="0" borderId="2"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xf>
    <xf numFmtId="165" fontId="8" fillId="0" borderId="3" xfId="0" applyNumberFormat="1" applyFont="1" applyFill="1" applyBorder="1" applyAlignment="1">
      <alignment horizontal="center" vertical="top" wrapText="1"/>
    </xf>
    <xf numFmtId="165" fontId="9" fillId="0" borderId="4"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0" fontId="1" fillId="0" borderId="0" xfId="0" applyFont="1" applyFill="1" applyBorder="1"/>
    <xf numFmtId="0" fontId="1" fillId="0" borderId="0" xfId="0" applyFont="1" applyFill="1"/>
    <xf numFmtId="0" fontId="0" fillId="0" borderId="0" xfId="0" applyFill="1"/>
    <xf numFmtId="0" fontId="3" fillId="0" borderId="0" xfId="1" applyFill="1"/>
    <xf numFmtId="0" fontId="1" fillId="0" borderId="15" xfId="0" applyFont="1" applyFill="1" applyBorder="1"/>
    <xf numFmtId="0" fontId="1" fillId="0" borderId="11" xfId="0" applyFont="1" applyBorder="1" applyAlignment="1">
      <alignment horizontal="left" vertical="top" indent="1"/>
    </xf>
    <xf numFmtId="0" fontId="4" fillId="0" borderId="12"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Border="1" applyAlignment="1">
      <alignment horizontal="center" vertical="top" wrapText="1"/>
    </xf>
    <xf numFmtId="0" fontId="4" fillId="0" borderId="27" xfId="0" applyFont="1" applyBorder="1" applyAlignment="1">
      <alignment horizontal="center" vertical="top" wrapText="1"/>
    </xf>
    <xf numFmtId="165" fontId="5"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10" fillId="0" borderId="2" xfId="0" applyFont="1" applyFill="1" applyBorder="1" applyAlignment="1">
      <alignment wrapText="1"/>
    </xf>
    <xf numFmtId="0" fontId="4" fillId="0" borderId="1" xfId="0" applyFont="1" applyFill="1" applyBorder="1" applyAlignment="1">
      <alignment wrapText="1"/>
    </xf>
    <xf numFmtId="165" fontId="9" fillId="0" borderId="1" xfId="0" applyNumberFormat="1" applyFont="1" applyFill="1" applyBorder="1" applyAlignment="1">
      <alignment horizontal="center" vertical="center"/>
    </xf>
    <xf numFmtId="165" fontId="9" fillId="0" borderId="3" xfId="0" applyNumberFormat="1" applyFont="1" applyFill="1" applyBorder="1" applyAlignment="1">
      <alignment horizontal="center" vertical="top" wrapText="1"/>
    </xf>
    <xf numFmtId="0" fontId="4" fillId="0" borderId="3" xfId="0" applyFont="1" applyFill="1" applyBorder="1" applyAlignment="1">
      <alignment vertical="center" wrapText="1"/>
    </xf>
    <xf numFmtId="165" fontId="9" fillId="0" borderId="3" xfId="0" applyNumberFormat="1" applyFont="1" applyFill="1" applyBorder="1" applyAlignment="1">
      <alignment horizontal="center" vertical="top"/>
    </xf>
    <xf numFmtId="165" fontId="8" fillId="0" borderId="16" xfId="0" applyNumberFormat="1" applyFont="1" applyFill="1" applyBorder="1" applyAlignment="1">
      <alignment horizontal="center" vertical="center" wrapText="1"/>
    </xf>
    <xf numFmtId="0" fontId="4" fillId="0" borderId="10" xfId="0" applyFont="1" applyFill="1" applyBorder="1" applyAlignment="1">
      <alignment vertical="center" wrapText="1"/>
    </xf>
    <xf numFmtId="165" fontId="9" fillId="0" borderId="20" xfId="0" applyNumberFormat="1" applyFont="1" applyFill="1" applyBorder="1" applyAlignment="1">
      <alignment horizontal="center" vertical="center"/>
    </xf>
    <xf numFmtId="165" fontId="8" fillId="0" borderId="12"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14" fillId="0" borderId="1" xfId="0" applyFont="1" applyFill="1" applyBorder="1" applyAlignment="1">
      <alignment wrapText="1"/>
    </xf>
    <xf numFmtId="0" fontId="4" fillId="0" borderId="4" xfId="0" applyFont="1" applyFill="1" applyBorder="1" applyAlignment="1">
      <alignment wrapText="1"/>
    </xf>
    <xf numFmtId="165" fontId="9" fillId="0" borderId="15"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0" fontId="4" fillId="0" borderId="1" xfId="0" applyFont="1" applyFill="1" applyBorder="1" applyAlignment="1">
      <alignment vertical="top" wrapText="1"/>
    </xf>
    <xf numFmtId="165" fontId="9" fillId="0" borderId="18"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3" fillId="0" borderId="1" xfId="0" applyFont="1" applyFill="1" applyBorder="1" applyAlignment="1">
      <alignment wrapText="1"/>
    </xf>
    <xf numFmtId="165" fontId="16" fillId="0"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0" fontId="10" fillId="0" borderId="18" xfId="0" applyFont="1" applyFill="1" applyBorder="1" applyAlignment="1">
      <alignment vertical="center" wrapText="1"/>
    </xf>
    <xf numFmtId="164" fontId="9" fillId="0" borderId="1"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0" fontId="4" fillId="0" borderId="10" xfId="0" applyFont="1" applyFill="1" applyBorder="1" applyAlignment="1">
      <alignment vertical="top" wrapText="1"/>
    </xf>
    <xf numFmtId="165" fontId="9" fillId="0" borderId="12" xfId="0" applyNumberFormat="1" applyFont="1" applyFill="1" applyBorder="1" applyAlignment="1">
      <alignment horizontal="center" vertical="top"/>
    </xf>
    <xf numFmtId="165" fontId="8" fillId="0" borderId="12" xfId="0" applyNumberFormat="1" applyFont="1" applyFill="1" applyBorder="1" applyAlignment="1">
      <alignment horizontal="center" vertical="top" wrapText="1"/>
    </xf>
    <xf numFmtId="0" fontId="2" fillId="0" borderId="0" xfId="0" applyFont="1" applyFill="1" applyAlignment="1">
      <alignment horizontal="center" wrapText="1"/>
    </xf>
    <xf numFmtId="165" fontId="9" fillId="0" borderId="10"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top"/>
    </xf>
    <xf numFmtId="0" fontId="4" fillId="0" borderId="12" xfId="0" applyFont="1" applyFill="1" applyBorder="1" applyAlignment="1">
      <alignment vertical="center" wrapText="1"/>
    </xf>
    <xf numFmtId="165" fontId="9" fillId="0" borderId="3" xfId="0" applyNumberFormat="1" applyFont="1" applyFill="1" applyBorder="1" applyAlignment="1">
      <alignment horizontal="center" vertical="center"/>
    </xf>
    <xf numFmtId="165" fontId="9" fillId="0" borderId="1" xfId="0" applyNumberFormat="1" applyFont="1" applyFill="1" applyBorder="1" applyAlignment="1">
      <alignment horizontal="center" vertical="top"/>
    </xf>
    <xf numFmtId="0" fontId="10" fillId="0" borderId="2" xfId="0" applyFont="1" applyFill="1" applyBorder="1" applyAlignment="1">
      <alignment horizontal="left" vertical="center" wrapText="1"/>
    </xf>
    <xf numFmtId="165" fontId="11" fillId="0" borderId="2"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65" fontId="9" fillId="0" borderId="18" xfId="0" applyNumberFormat="1" applyFont="1" applyFill="1" applyBorder="1" applyAlignment="1">
      <alignment horizontal="center" vertical="center"/>
    </xf>
    <xf numFmtId="165" fontId="8" fillId="0" borderId="18" xfId="0" applyNumberFormat="1" applyFont="1" applyFill="1" applyBorder="1" applyAlignment="1">
      <alignment horizontal="center" vertical="center" wrapText="1"/>
    </xf>
    <xf numFmtId="164" fontId="8" fillId="0" borderId="18"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xf>
    <xf numFmtId="165" fontId="8" fillId="0" borderId="10"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5" fontId="11" fillId="0" borderId="12"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0" fillId="0" borderId="1" xfId="0" applyFill="1" applyBorder="1"/>
    <xf numFmtId="0" fontId="17" fillId="0" borderId="1" xfId="0" applyFont="1" applyFill="1" applyBorder="1" applyAlignment="1">
      <alignment wrapText="1"/>
    </xf>
    <xf numFmtId="165" fontId="11" fillId="0" borderId="2"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14" fillId="0" borderId="21" xfId="0" applyFont="1" applyFill="1" applyBorder="1" applyAlignment="1">
      <alignment vertical="top" wrapText="1"/>
    </xf>
    <xf numFmtId="0" fontId="14" fillId="0" borderId="22" xfId="0" applyFont="1" applyFill="1" applyBorder="1" applyAlignment="1">
      <alignment vertical="top" wrapText="1"/>
    </xf>
    <xf numFmtId="0" fontId="14" fillId="0" borderId="23" xfId="0" applyFont="1" applyFill="1" applyBorder="1" applyAlignment="1">
      <alignment vertical="top" wrapText="1"/>
    </xf>
    <xf numFmtId="0" fontId="14" fillId="0" borderId="26" xfId="0" applyFont="1" applyFill="1" applyBorder="1" applyAlignment="1">
      <alignment vertical="top" wrapText="1"/>
    </xf>
    <xf numFmtId="0" fontId="14" fillId="0" borderId="0" xfId="0" applyFont="1" applyFill="1" applyBorder="1" applyAlignment="1">
      <alignment vertical="top" wrapText="1"/>
    </xf>
    <xf numFmtId="0" fontId="14" fillId="0" borderId="27" xfId="0" applyFont="1" applyFill="1" applyBorder="1" applyAlignment="1">
      <alignment vertical="top" wrapText="1"/>
    </xf>
    <xf numFmtId="0" fontId="14" fillId="0" borderId="24" xfId="0" applyFont="1" applyFill="1" applyBorder="1" applyAlignment="1">
      <alignment vertical="top" wrapText="1"/>
    </xf>
    <xf numFmtId="0" fontId="14" fillId="0" borderId="15" xfId="0" applyFont="1" applyFill="1" applyBorder="1" applyAlignment="1">
      <alignment vertical="top" wrapText="1"/>
    </xf>
    <xf numFmtId="0" fontId="14" fillId="0" borderId="25" xfId="0" applyFont="1" applyFill="1" applyBorder="1" applyAlignment="1">
      <alignmen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4" fillId="0" borderId="24" xfId="0" applyFont="1" applyFill="1" applyBorder="1" applyAlignment="1">
      <alignment vertical="top" wrapText="1"/>
    </xf>
    <xf numFmtId="0" fontId="4" fillId="0" borderId="15" xfId="0" applyFont="1" applyFill="1" applyBorder="1" applyAlignment="1">
      <alignment vertical="top" wrapText="1"/>
    </xf>
    <xf numFmtId="0" fontId="4" fillId="0" borderId="25" xfId="0" applyFont="1" applyFill="1" applyBorder="1" applyAlignment="1">
      <alignment vertical="top" wrapText="1"/>
    </xf>
    <xf numFmtId="0" fontId="13" fillId="0" borderId="21"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25" xfId="0" applyFont="1" applyFill="1" applyBorder="1" applyAlignment="1">
      <alignment horizontal="left" vertical="top" wrapText="1"/>
    </xf>
    <xf numFmtId="0" fontId="6"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5" xfId="0" applyFont="1" applyBorder="1" applyAlignment="1">
      <alignment horizontal="center" vertical="top" wrapText="1"/>
    </xf>
    <xf numFmtId="0" fontId="4" fillId="0" borderId="25" xfId="0" applyFont="1" applyBorder="1" applyAlignment="1">
      <alignment horizontal="center" vertical="top" wrapText="1"/>
    </xf>
    <xf numFmtId="0" fontId="15" fillId="0" borderId="22" xfId="0" applyFont="1" applyFill="1" applyBorder="1" applyAlignment="1">
      <alignment vertical="top" wrapText="1"/>
    </xf>
    <xf numFmtId="0" fontId="15" fillId="0" borderId="23" xfId="0" applyFont="1" applyFill="1" applyBorder="1" applyAlignment="1">
      <alignment vertical="top" wrapText="1"/>
    </xf>
    <xf numFmtId="0" fontId="15" fillId="0" borderId="26" xfId="0" applyFont="1" applyFill="1" applyBorder="1" applyAlignment="1">
      <alignment vertical="top" wrapText="1"/>
    </xf>
    <xf numFmtId="0" fontId="15" fillId="0" borderId="0" xfId="0" applyFont="1" applyFill="1" applyBorder="1" applyAlignment="1">
      <alignment vertical="top" wrapText="1"/>
    </xf>
    <xf numFmtId="0" fontId="15" fillId="0" borderId="27" xfId="0" applyFont="1" applyFill="1" applyBorder="1" applyAlignment="1">
      <alignment vertical="top" wrapText="1"/>
    </xf>
    <xf numFmtId="0" fontId="15" fillId="0" borderId="24" xfId="0" applyFont="1" applyFill="1" applyBorder="1" applyAlignment="1">
      <alignment vertical="top" wrapText="1"/>
    </xf>
    <xf numFmtId="0" fontId="15" fillId="0" borderId="15" xfId="0" applyFont="1" applyFill="1" applyBorder="1" applyAlignment="1">
      <alignment vertical="top" wrapText="1"/>
    </xf>
    <xf numFmtId="0" fontId="15" fillId="0" borderId="25" xfId="0" applyFont="1" applyFill="1" applyBorder="1" applyAlignment="1">
      <alignment vertical="top" wrapText="1"/>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13" fillId="0" borderId="23" xfId="0" applyFont="1" applyFill="1" applyBorder="1" applyAlignment="1">
      <alignment vertical="top" wrapText="1"/>
    </xf>
    <xf numFmtId="0" fontId="13" fillId="0" borderId="26" xfId="0" applyFont="1" applyFill="1" applyBorder="1" applyAlignment="1">
      <alignment vertical="top" wrapText="1"/>
    </xf>
    <xf numFmtId="0" fontId="13" fillId="0" borderId="0" xfId="0" applyFont="1" applyFill="1" applyBorder="1" applyAlignment="1">
      <alignment vertical="top" wrapText="1"/>
    </xf>
    <xf numFmtId="0" fontId="13" fillId="0" borderId="27" xfId="0" applyFont="1" applyFill="1" applyBorder="1" applyAlignment="1">
      <alignment vertical="top" wrapText="1"/>
    </xf>
    <xf numFmtId="0" fontId="13" fillId="0" borderId="24" xfId="0" applyFont="1" applyFill="1" applyBorder="1" applyAlignment="1">
      <alignment vertical="top" wrapText="1"/>
    </xf>
    <xf numFmtId="0" fontId="13" fillId="0" borderId="15" xfId="0" applyFont="1" applyFill="1" applyBorder="1" applyAlignment="1">
      <alignment vertical="top" wrapText="1"/>
    </xf>
    <xf numFmtId="0" fontId="13" fillId="0" borderId="25" xfId="0" applyFont="1" applyFill="1" applyBorder="1" applyAlignment="1">
      <alignment vertical="top" wrapText="1"/>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0" fontId="1" fillId="0" borderId="8" xfId="0" applyFont="1" applyFill="1" applyBorder="1" applyAlignment="1">
      <alignment horizontal="center" vertical="top"/>
    </xf>
    <xf numFmtId="0" fontId="8" fillId="0" borderId="2"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3" xfId="0" applyFont="1" applyFill="1" applyBorder="1" applyAlignment="1">
      <alignment horizontal="center" vertical="top" wrapText="1"/>
    </xf>
    <xf numFmtId="0" fontId="1" fillId="0" borderId="9" xfId="0" applyFont="1" applyFill="1" applyBorder="1" applyAlignment="1">
      <alignment horizontal="center" vertical="top"/>
    </xf>
    <xf numFmtId="0" fontId="8" fillId="0" borderId="5"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0" xfId="0" applyFont="1" applyFill="1" applyBorder="1" applyAlignment="1">
      <alignment horizontal="center" vertical="top" wrapText="1"/>
    </xf>
    <xf numFmtId="0" fontId="1" fillId="0" borderId="19" xfId="0" applyFont="1" applyFill="1" applyBorder="1" applyAlignment="1">
      <alignment horizontal="center" vertical="top"/>
    </xf>
    <xf numFmtId="0" fontId="1" fillId="0" borderId="11" xfId="0" applyFont="1" applyFill="1" applyBorder="1" applyAlignment="1">
      <alignment horizontal="center" vertical="top"/>
    </xf>
    <xf numFmtId="0" fontId="1" fillId="0" borderId="13" xfId="0" applyFont="1" applyFill="1" applyBorder="1" applyAlignment="1">
      <alignment horizontal="center" vertical="top"/>
    </xf>
    <xf numFmtId="0" fontId="8" fillId="0" borderId="4" xfId="0" applyFont="1" applyFill="1" applyBorder="1" applyAlignment="1">
      <alignment horizontal="center" vertical="top" wrapText="1"/>
    </xf>
    <xf numFmtId="0" fontId="1" fillId="0" borderId="6" xfId="0" applyFont="1" applyBorder="1" applyAlignment="1">
      <alignment horizontal="left" vertical="top" indent="1"/>
    </xf>
    <xf numFmtId="0" fontId="1" fillId="0" borderId="8" xfId="0" applyFont="1" applyBorder="1" applyAlignment="1">
      <alignment horizontal="left" vertical="top" inden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49" fontId="12" fillId="0" borderId="0" xfId="0" applyNumberFormat="1" applyFont="1" applyBorder="1" applyAlignment="1">
      <alignment horizontal="center" wrapText="1"/>
    </xf>
    <xf numFmtId="0" fontId="8" fillId="0" borderId="28"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9" xfId="0" applyFont="1" applyFill="1" applyBorder="1" applyAlignment="1">
      <alignment horizontal="center" vertical="top" wrapText="1"/>
    </xf>
    <xf numFmtId="0" fontId="5" fillId="0" borderId="1" xfId="0" applyFont="1" applyFill="1" applyBorder="1" applyAlignment="1">
      <alignment horizontal="center" vertical="top"/>
    </xf>
    <xf numFmtId="0" fontId="0" fillId="0" borderId="1" xfId="0" applyFill="1" applyBorder="1" applyAlignment="1">
      <alignment horizontal="center"/>
    </xf>
    <xf numFmtId="0" fontId="0" fillId="0" borderId="26" xfId="0" applyBorder="1" applyAlignment="1">
      <alignment wrapText="1"/>
    </xf>
    <xf numFmtId="0" fontId="0" fillId="0" borderId="26" xfId="0" applyBorder="1" applyAlignment="1"/>
    <xf numFmtId="0" fontId="1" fillId="0" borderId="4" xfId="0" applyFont="1" applyFill="1" applyBorder="1" applyAlignment="1">
      <alignment horizontal="center" vertical="top"/>
    </xf>
    <xf numFmtId="0" fontId="0" fillId="0" borderId="12" xfId="0" applyFill="1" applyBorder="1" applyAlignment="1">
      <alignment horizontal="center" vertical="top"/>
    </xf>
    <xf numFmtId="0" fontId="0" fillId="0" borderId="12" xfId="0" applyFill="1" applyBorder="1" applyAlignment="1">
      <alignment horizontal="center"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6" xfId="0" applyFill="1" applyBorder="1" applyAlignment="1">
      <alignment vertical="top" wrapText="1"/>
    </xf>
    <xf numFmtId="0" fontId="0" fillId="0" borderId="0" xfId="0" applyFill="1" applyAlignment="1">
      <alignment vertical="top" wrapText="1"/>
    </xf>
    <xf numFmtId="0" fontId="0" fillId="0" borderId="27" xfId="0" applyFill="1" applyBorder="1" applyAlignment="1">
      <alignment vertical="top" wrapText="1"/>
    </xf>
    <xf numFmtId="0" fontId="0" fillId="0" borderId="0" xfId="0" applyFill="1" applyBorder="1" applyAlignment="1">
      <alignment vertical="top" wrapText="1"/>
    </xf>
    <xf numFmtId="0" fontId="8" fillId="0" borderId="30" xfId="0" applyFont="1" applyFill="1" applyBorder="1" applyAlignment="1">
      <alignment horizontal="center" vertical="top" wrapText="1"/>
    </xf>
    <xf numFmtId="0" fontId="0" fillId="0" borderId="31" xfId="0" applyFill="1" applyBorder="1" applyAlignment="1">
      <alignment horizontal="center" vertical="top" wrapText="1"/>
    </xf>
  </cellXfs>
  <cellStyles count="2">
    <cellStyle name="Обычный" xfId="0" builtinId="0"/>
    <cellStyle name="Хороший" xfId="1"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115"/>
  <sheetViews>
    <sheetView tabSelected="1" topLeftCell="C76" zoomScale="80" zoomScaleNormal="80" workbookViewId="0">
      <selection activeCell="F88" sqref="F88"/>
    </sheetView>
  </sheetViews>
  <sheetFormatPr defaultRowHeight="15" x14ac:dyDescent="0.25"/>
  <cols>
    <col min="1" max="1" width="5.7109375" customWidth="1"/>
    <col min="2" max="2" width="29.42578125" customWidth="1"/>
    <col min="3" max="3" width="23.7109375" customWidth="1"/>
    <col min="4" max="4" width="23.28515625" customWidth="1"/>
    <col min="5" max="5" width="23.140625" customWidth="1"/>
    <col min="6" max="6" width="18.85546875" customWidth="1"/>
    <col min="7" max="7" width="13" customWidth="1"/>
    <col min="8" max="8" width="0.140625" customWidth="1"/>
    <col min="9" max="12" width="9.140625" hidden="1" customWidth="1"/>
    <col min="16" max="16" width="9.140625" customWidth="1"/>
    <col min="22" max="22" width="27.7109375" customWidth="1"/>
    <col min="23" max="23" width="41.85546875" customWidth="1"/>
  </cols>
  <sheetData>
    <row r="2" spans="1:76" ht="24" customHeight="1" thickBot="1" x14ac:dyDescent="0.4">
      <c r="A2" s="168" t="s">
        <v>64</v>
      </c>
      <c r="B2" s="168"/>
      <c r="C2" s="168"/>
      <c r="D2" s="168"/>
      <c r="E2" s="168"/>
      <c r="F2" s="168"/>
      <c r="G2" s="168"/>
      <c r="H2" s="168"/>
      <c r="I2" s="168"/>
      <c r="J2" s="168"/>
      <c r="K2" s="168"/>
      <c r="L2" s="168"/>
      <c r="M2" s="168"/>
      <c r="N2" s="168"/>
      <c r="O2" s="168"/>
      <c r="P2" s="168"/>
      <c r="Q2" s="168"/>
      <c r="R2" s="168"/>
      <c r="S2" s="168"/>
      <c r="T2" s="168"/>
      <c r="U2" s="168"/>
      <c r="V2" s="168"/>
    </row>
    <row r="3" spans="1:76" ht="47.25" customHeight="1" x14ac:dyDescent="0.25">
      <c r="A3" s="162" t="s">
        <v>37</v>
      </c>
      <c r="B3" s="166" t="s">
        <v>15</v>
      </c>
      <c r="C3" s="164" t="s">
        <v>16</v>
      </c>
      <c r="D3" s="164" t="s">
        <v>0</v>
      </c>
      <c r="E3" s="166" t="s">
        <v>66</v>
      </c>
      <c r="F3" s="166" t="s">
        <v>65</v>
      </c>
      <c r="G3" s="166"/>
      <c r="H3" s="1"/>
      <c r="I3" s="1"/>
      <c r="J3" s="1"/>
      <c r="K3" s="1"/>
      <c r="L3" s="1"/>
      <c r="M3" s="125" t="s">
        <v>73</v>
      </c>
      <c r="N3" s="126"/>
      <c r="O3" s="126"/>
      <c r="P3" s="126"/>
      <c r="Q3" s="126"/>
      <c r="R3" s="126"/>
      <c r="S3" s="126"/>
      <c r="T3" s="126"/>
      <c r="U3" s="126"/>
      <c r="V3" s="127"/>
    </row>
    <row r="4" spans="1:76" ht="35.25" customHeight="1" thickBot="1" x14ac:dyDescent="0.3">
      <c r="A4" s="163"/>
      <c r="B4" s="167"/>
      <c r="C4" s="165"/>
      <c r="D4" s="165"/>
      <c r="E4" s="167"/>
      <c r="F4" s="9" t="s">
        <v>13</v>
      </c>
      <c r="G4" s="10" t="s">
        <v>14</v>
      </c>
      <c r="H4" s="2"/>
      <c r="I4" s="2"/>
      <c r="J4" s="2"/>
      <c r="K4" s="2"/>
      <c r="L4" s="2"/>
      <c r="M4" s="128"/>
      <c r="N4" s="129"/>
      <c r="O4" s="129"/>
      <c r="P4" s="129"/>
      <c r="Q4" s="129"/>
      <c r="R4" s="129"/>
      <c r="S4" s="129"/>
      <c r="T4" s="129"/>
      <c r="U4" s="129"/>
      <c r="V4" s="130"/>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row>
    <row r="5" spans="1:76" ht="13.5" customHeight="1" thickBot="1" x14ac:dyDescent="0.3">
      <c r="A5" s="29"/>
      <c r="B5" s="30"/>
      <c r="C5" s="30"/>
      <c r="D5" s="30"/>
      <c r="E5" s="30"/>
      <c r="F5" s="30"/>
      <c r="G5" s="10"/>
      <c r="H5" s="2"/>
      <c r="I5" s="2"/>
      <c r="J5" s="2"/>
      <c r="K5" s="2"/>
      <c r="L5" s="2"/>
      <c r="M5" s="31"/>
      <c r="N5" s="32"/>
      <c r="O5" s="32"/>
      <c r="P5" s="32"/>
      <c r="Q5" s="32"/>
      <c r="R5" s="32"/>
      <c r="S5" s="32"/>
      <c r="T5" s="32"/>
      <c r="U5" s="32"/>
      <c r="V5" s="3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row>
    <row r="6" spans="1:76" ht="33" customHeight="1" x14ac:dyDescent="0.25">
      <c r="A6" s="148">
        <v>1</v>
      </c>
      <c r="B6" s="151" t="s">
        <v>36</v>
      </c>
      <c r="C6" s="155" t="s">
        <v>35</v>
      </c>
      <c r="D6" s="16" t="s">
        <v>1</v>
      </c>
      <c r="E6" s="18">
        <f>E7+E8+E9+E10</f>
        <v>2997510.5</v>
      </c>
      <c r="F6" s="18">
        <f>F7+F8+F9+F10</f>
        <v>1041933.4</v>
      </c>
      <c r="G6" s="35">
        <f>F6/E6*100</f>
        <v>34.759958305400431</v>
      </c>
      <c r="H6" s="24"/>
      <c r="I6" s="24"/>
      <c r="J6" s="24"/>
      <c r="K6" s="24"/>
      <c r="L6" s="24"/>
      <c r="M6" s="107" t="s">
        <v>63</v>
      </c>
      <c r="N6" s="108"/>
      <c r="O6" s="108"/>
      <c r="P6" s="108"/>
      <c r="Q6" s="108"/>
      <c r="R6" s="108"/>
      <c r="S6" s="108"/>
      <c r="T6" s="108"/>
      <c r="U6" s="108"/>
      <c r="V6" s="109"/>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row>
    <row r="7" spans="1:76" ht="33" customHeight="1" x14ac:dyDescent="0.25">
      <c r="A7" s="149"/>
      <c r="B7" s="152"/>
      <c r="C7" s="156"/>
      <c r="D7" s="14" t="s">
        <v>51</v>
      </c>
      <c r="E7" s="19">
        <v>45388.9</v>
      </c>
      <c r="F7" s="19">
        <v>26366</v>
      </c>
      <c r="G7" s="5">
        <f>F7/E7*100</f>
        <v>58.089092267052081</v>
      </c>
      <c r="H7" s="25"/>
      <c r="I7" s="25"/>
      <c r="J7" s="25"/>
      <c r="K7" s="25"/>
      <c r="L7" s="25"/>
      <c r="M7" s="110"/>
      <c r="N7" s="111"/>
      <c r="O7" s="111"/>
      <c r="P7" s="111"/>
      <c r="Q7" s="111"/>
      <c r="R7" s="111"/>
      <c r="S7" s="111"/>
      <c r="T7" s="111"/>
      <c r="U7" s="111"/>
      <c r="V7" s="112"/>
    </row>
    <row r="8" spans="1:76" ht="33.75" customHeight="1" x14ac:dyDescent="0.25">
      <c r="A8" s="149"/>
      <c r="B8" s="152"/>
      <c r="C8" s="156"/>
      <c r="D8" s="14" t="s">
        <v>12</v>
      </c>
      <c r="E8" s="19">
        <v>2411839.9</v>
      </c>
      <c r="F8" s="19">
        <v>792252.9</v>
      </c>
      <c r="G8" s="5">
        <f>F8/E8*100</f>
        <v>32.848486336095526</v>
      </c>
      <c r="H8" s="25"/>
      <c r="I8" s="25"/>
      <c r="J8" s="25"/>
      <c r="K8" s="25"/>
      <c r="L8" s="25"/>
      <c r="M8" s="110"/>
      <c r="N8" s="111"/>
      <c r="O8" s="111"/>
      <c r="P8" s="111"/>
      <c r="Q8" s="111"/>
      <c r="R8" s="111"/>
      <c r="S8" s="111"/>
      <c r="T8" s="111"/>
      <c r="U8" s="111"/>
      <c r="V8" s="112"/>
    </row>
    <row r="9" spans="1:76" ht="32.25" customHeight="1" x14ac:dyDescent="0.25">
      <c r="A9" s="154"/>
      <c r="B9" s="161"/>
      <c r="C9" s="156"/>
      <c r="D9" s="15" t="s">
        <v>11</v>
      </c>
      <c r="E9" s="36">
        <v>540281.69999999995</v>
      </c>
      <c r="F9" s="36">
        <v>223314.5</v>
      </c>
      <c r="G9" s="7">
        <f>F9/E9*100</f>
        <v>41.332975001744465</v>
      </c>
      <c r="H9" s="25"/>
      <c r="I9" s="25"/>
      <c r="J9" s="25"/>
      <c r="K9" s="25"/>
      <c r="L9" s="25"/>
      <c r="M9" s="110"/>
      <c r="N9" s="111"/>
      <c r="O9" s="111"/>
      <c r="P9" s="111"/>
      <c r="Q9" s="111"/>
      <c r="R9" s="111"/>
      <c r="S9" s="111"/>
      <c r="T9" s="111"/>
      <c r="U9" s="111"/>
      <c r="V9" s="112"/>
    </row>
    <row r="10" spans="1:76" ht="66" customHeight="1" thickBot="1" x14ac:dyDescent="0.3">
      <c r="A10" s="150"/>
      <c r="B10" s="153"/>
      <c r="C10" s="157"/>
      <c r="D10" s="11" t="s">
        <v>53</v>
      </c>
      <c r="E10" s="21">
        <v>0</v>
      </c>
      <c r="F10" s="21">
        <v>0</v>
      </c>
      <c r="G10" s="12">
        <v>0</v>
      </c>
      <c r="H10" s="25"/>
      <c r="I10" s="25"/>
      <c r="J10" s="25"/>
      <c r="K10" s="25"/>
      <c r="L10" s="25"/>
      <c r="M10" s="113"/>
      <c r="N10" s="114"/>
      <c r="O10" s="114"/>
      <c r="P10" s="114"/>
      <c r="Q10" s="114"/>
      <c r="R10" s="114"/>
      <c r="S10" s="114"/>
      <c r="T10" s="114"/>
      <c r="U10" s="114"/>
      <c r="V10" s="115"/>
    </row>
    <row r="11" spans="1:76" ht="32.25" customHeight="1" x14ac:dyDescent="0.25">
      <c r="A11" s="148">
        <v>2</v>
      </c>
      <c r="B11" s="151" t="s">
        <v>18</v>
      </c>
      <c r="C11" s="155" t="s">
        <v>17</v>
      </c>
      <c r="D11" s="37" t="s">
        <v>1</v>
      </c>
      <c r="E11" s="18">
        <f>E12+E13+E14+E15</f>
        <v>18519.900000000001</v>
      </c>
      <c r="F11" s="18">
        <f>F12+F13+F14+F15</f>
        <v>8408.1</v>
      </c>
      <c r="G11" s="18">
        <f>F11/E11*100</f>
        <v>45.400353133656232</v>
      </c>
      <c r="H11" s="25"/>
      <c r="I11" s="25"/>
      <c r="J11" s="25"/>
      <c r="K11" s="25"/>
      <c r="L11" s="25"/>
      <c r="M11" s="107" t="s">
        <v>75</v>
      </c>
      <c r="N11" s="108"/>
      <c r="O11" s="108"/>
      <c r="P11" s="108"/>
      <c r="Q11" s="108"/>
      <c r="R11" s="108"/>
      <c r="S11" s="108"/>
      <c r="T11" s="108"/>
      <c r="U11" s="108"/>
      <c r="V11" s="109"/>
    </row>
    <row r="12" spans="1:76" ht="25.5" customHeight="1" x14ac:dyDescent="0.25">
      <c r="A12" s="149"/>
      <c r="B12" s="152"/>
      <c r="C12" s="156"/>
      <c r="D12" s="38" t="s">
        <v>51</v>
      </c>
      <c r="E12" s="19">
        <v>0</v>
      </c>
      <c r="F12" s="19">
        <v>0</v>
      </c>
      <c r="G12" s="19">
        <v>0</v>
      </c>
      <c r="H12" s="25"/>
      <c r="I12" s="25"/>
      <c r="J12" s="25"/>
      <c r="K12" s="25"/>
      <c r="L12" s="25"/>
      <c r="M12" s="110"/>
      <c r="N12" s="111"/>
      <c r="O12" s="111"/>
      <c r="P12" s="111"/>
      <c r="Q12" s="111"/>
      <c r="R12" s="111"/>
      <c r="S12" s="111"/>
      <c r="T12" s="111"/>
      <c r="U12" s="111"/>
      <c r="V12" s="112"/>
    </row>
    <row r="13" spans="1:76" ht="37.5" customHeight="1" x14ac:dyDescent="0.25">
      <c r="A13" s="149"/>
      <c r="B13" s="152"/>
      <c r="C13" s="156"/>
      <c r="D13" s="38" t="s">
        <v>12</v>
      </c>
      <c r="E13" s="39">
        <v>13954.5</v>
      </c>
      <c r="F13" s="19">
        <v>6294</v>
      </c>
      <c r="G13" s="19">
        <f>F13/E13*100</f>
        <v>45.103729979576478</v>
      </c>
      <c r="H13" s="25"/>
      <c r="I13" s="25"/>
      <c r="J13" s="25"/>
      <c r="K13" s="25"/>
      <c r="L13" s="25"/>
      <c r="M13" s="110"/>
      <c r="N13" s="111"/>
      <c r="O13" s="111"/>
      <c r="P13" s="111"/>
      <c r="Q13" s="111"/>
      <c r="R13" s="111"/>
      <c r="S13" s="111"/>
      <c r="T13" s="111"/>
      <c r="U13" s="111"/>
      <c r="V13" s="112"/>
    </row>
    <row r="14" spans="1:76" ht="33" customHeight="1" x14ac:dyDescent="0.25">
      <c r="A14" s="149"/>
      <c r="B14" s="161"/>
      <c r="C14" s="156"/>
      <c r="D14" s="38" t="s">
        <v>11</v>
      </c>
      <c r="E14" s="20">
        <v>4565.3999999999996</v>
      </c>
      <c r="F14" s="19">
        <v>2114.1</v>
      </c>
      <c r="G14" s="19">
        <f>F14/E14*100</f>
        <v>46.307004862662637</v>
      </c>
      <c r="H14" s="25"/>
      <c r="I14" s="25"/>
      <c r="J14" s="25"/>
      <c r="K14" s="25"/>
      <c r="L14" s="25"/>
      <c r="M14" s="110"/>
      <c r="N14" s="111"/>
      <c r="O14" s="111"/>
      <c r="P14" s="111"/>
      <c r="Q14" s="111"/>
      <c r="R14" s="111"/>
      <c r="S14" s="111"/>
      <c r="T14" s="111"/>
      <c r="U14" s="111"/>
      <c r="V14" s="112"/>
    </row>
    <row r="15" spans="1:76" ht="47.25" customHeight="1" thickBot="1" x14ac:dyDescent="0.3">
      <c r="A15" s="150"/>
      <c r="B15" s="153"/>
      <c r="C15" s="157"/>
      <c r="D15" s="11" t="s">
        <v>53</v>
      </c>
      <c r="E15" s="40">
        <v>0</v>
      </c>
      <c r="F15" s="21">
        <v>0</v>
      </c>
      <c r="G15" s="21">
        <v>0</v>
      </c>
      <c r="H15" s="25"/>
      <c r="I15" s="25"/>
      <c r="J15" s="25"/>
      <c r="K15" s="25"/>
      <c r="L15" s="25"/>
      <c r="M15" s="113"/>
      <c r="N15" s="114"/>
      <c r="O15" s="114"/>
      <c r="P15" s="114"/>
      <c r="Q15" s="114"/>
      <c r="R15" s="114"/>
      <c r="S15" s="114"/>
      <c r="T15" s="114"/>
      <c r="U15" s="114"/>
      <c r="V15" s="115"/>
    </row>
    <row r="16" spans="1:76" ht="31.5" customHeight="1" x14ac:dyDescent="0.25">
      <c r="A16" s="148">
        <v>3</v>
      </c>
      <c r="B16" s="151" t="s">
        <v>20</v>
      </c>
      <c r="C16" s="169" t="s">
        <v>19</v>
      </c>
      <c r="D16" s="16" t="s">
        <v>1</v>
      </c>
      <c r="E16" s="18">
        <f>E17+E18+E19+E20</f>
        <v>309191</v>
      </c>
      <c r="F16" s="18">
        <f>F17+F18+F19+F20</f>
        <v>159193.1</v>
      </c>
      <c r="G16" s="18">
        <f t="shared" ref="G16:G21" si="0">F16/E16*100</f>
        <v>51.48697730529026</v>
      </c>
      <c r="H16" s="25"/>
      <c r="I16" s="25"/>
      <c r="J16" s="25"/>
      <c r="K16" s="25"/>
      <c r="L16" s="25"/>
      <c r="M16" s="107" t="s">
        <v>78</v>
      </c>
      <c r="N16" s="108"/>
      <c r="O16" s="108"/>
      <c r="P16" s="108"/>
      <c r="Q16" s="108"/>
      <c r="R16" s="108"/>
      <c r="S16" s="108"/>
      <c r="T16" s="108"/>
      <c r="U16" s="108"/>
      <c r="V16" s="109"/>
    </row>
    <row r="17" spans="1:22" ht="35.25" customHeight="1" x14ac:dyDescent="0.25">
      <c r="A17" s="149"/>
      <c r="B17" s="152"/>
      <c r="C17" s="170"/>
      <c r="D17" s="14" t="s">
        <v>51</v>
      </c>
      <c r="E17" s="19">
        <v>36.6</v>
      </c>
      <c r="F17" s="19">
        <v>36.6</v>
      </c>
      <c r="G17" s="19">
        <f t="shared" si="0"/>
        <v>100</v>
      </c>
      <c r="H17" s="25"/>
      <c r="I17" s="25"/>
      <c r="J17" s="25"/>
      <c r="K17" s="25"/>
      <c r="L17" s="25"/>
      <c r="M17" s="110"/>
      <c r="N17" s="111"/>
      <c r="O17" s="111"/>
      <c r="P17" s="111"/>
      <c r="Q17" s="111"/>
      <c r="R17" s="111"/>
      <c r="S17" s="111"/>
      <c r="T17" s="111"/>
      <c r="U17" s="111"/>
      <c r="V17" s="112"/>
    </row>
    <row r="18" spans="1:22" ht="34.5" customHeight="1" x14ac:dyDescent="0.25">
      <c r="A18" s="149"/>
      <c r="B18" s="152"/>
      <c r="C18" s="170"/>
      <c r="D18" s="14" t="s">
        <v>12</v>
      </c>
      <c r="E18" s="39">
        <v>1832.9</v>
      </c>
      <c r="F18" s="19">
        <v>1079.9000000000001</v>
      </c>
      <c r="G18" s="19">
        <f t="shared" si="0"/>
        <v>58.917562332915054</v>
      </c>
      <c r="H18" s="25"/>
      <c r="I18" s="25"/>
      <c r="J18" s="25"/>
      <c r="K18" s="25"/>
      <c r="L18" s="25"/>
      <c r="M18" s="110"/>
      <c r="N18" s="111"/>
      <c r="O18" s="111"/>
      <c r="P18" s="111"/>
      <c r="Q18" s="111"/>
      <c r="R18" s="111"/>
      <c r="S18" s="111"/>
      <c r="T18" s="111"/>
      <c r="U18" s="111"/>
      <c r="V18" s="112"/>
    </row>
    <row r="19" spans="1:22" ht="34.5" customHeight="1" thickBot="1" x14ac:dyDescent="0.3">
      <c r="A19" s="154"/>
      <c r="B19" s="161"/>
      <c r="C19" s="170"/>
      <c r="D19" s="41" t="s">
        <v>11</v>
      </c>
      <c r="E19" s="22">
        <v>307309</v>
      </c>
      <c r="F19" s="36">
        <v>158069.9</v>
      </c>
      <c r="G19" s="36">
        <f t="shared" si="0"/>
        <v>51.436794887230761</v>
      </c>
      <c r="H19" s="25"/>
      <c r="I19" s="25"/>
      <c r="J19" s="25"/>
      <c r="K19" s="25"/>
      <c r="L19" s="25"/>
      <c r="M19" s="110"/>
      <c r="N19" s="111"/>
      <c r="O19" s="111"/>
      <c r="P19" s="111"/>
      <c r="Q19" s="111"/>
      <c r="R19" s="111"/>
      <c r="S19" s="111"/>
      <c r="T19" s="111"/>
      <c r="U19" s="111"/>
      <c r="V19" s="112"/>
    </row>
    <row r="20" spans="1:22" ht="173.25" customHeight="1" thickBot="1" x14ac:dyDescent="0.3">
      <c r="A20" s="150"/>
      <c r="B20" s="153"/>
      <c r="C20" s="171"/>
      <c r="D20" s="11" t="s">
        <v>53</v>
      </c>
      <c r="E20" s="42">
        <v>12.5</v>
      </c>
      <c r="F20" s="21">
        <v>6.7</v>
      </c>
      <c r="G20" s="21">
        <f t="shared" si="0"/>
        <v>53.6</v>
      </c>
      <c r="H20" s="25"/>
      <c r="I20" s="25"/>
      <c r="J20" s="25"/>
      <c r="K20" s="25"/>
      <c r="L20" s="25"/>
      <c r="M20" s="113"/>
      <c r="N20" s="114"/>
      <c r="O20" s="114"/>
      <c r="P20" s="114"/>
      <c r="Q20" s="114"/>
      <c r="R20" s="114"/>
      <c r="S20" s="114"/>
      <c r="T20" s="114"/>
      <c r="U20" s="114"/>
      <c r="V20" s="115"/>
    </row>
    <row r="21" spans="1:22" ht="31.5" customHeight="1" x14ac:dyDescent="0.25">
      <c r="A21" s="158">
        <v>4</v>
      </c>
      <c r="B21" s="155" t="s">
        <v>50</v>
      </c>
      <c r="C21" s="155" t="s">
        <v>17</v>
      </c>
      <c r="D21" s="16" t="s">
        <v>1</v>
      </c>
      <c r="E21" s="18">
        <f>E22+E23+E24+E25</f>
        <v>161537.60000000001</v>
      </c>
      <c r="F21" s="18">
        <f>F22+F23+F24+F25</f>
        <v>89276.9</v>
      </c>
      <c r="G21" s="18">
        <f t="shared" si="0"/>
        <v>55.266947138003772</v>
      </c>
      <c r="H21" s="25"/>
      <c r="I21" s="25"/>
      <c r="J21" s="25"/>
      <c r="K21" s="25"/>
      <c r="L21" s="25"/>
      <c r="M21" s="107" t="s">
        <v>84</v>
      </c>
      <c r="N21" s="108"/>
      <c r="O21" s="108"/>
      <c r="P21" s="108"/>
      <c r="Q21" s="108"/>
      <c r="R21" s="108"/>
      <c r="S21" s="108"/>
      <c r="T21" s="108"/>
      <c r="U21" s="108"/>
      <c r="V21" s="109"/>
    </row>
    <row r="22" spans="1:22" ht="25.5" customHeight="1" x14ac:dyDescent="0.25">
      <c r="A22" s="159"/>
      <c r="B22" s="156"/>
      <c r="C22" s="156"/>
      <c r="D22" s="14" t="s">
        <v>51</v>
      </c>
      <c r="E22" s="19">
        <v>0</v>
      </c>
      <c r="F22" s="19">
        <v>0</v>
      </c>
      <c r="G22" s="19">
        <v>0</v>
      </c>
      <c r="H22" s="25"/>
      <c r="I22" s="25"/>
      <c r="J22" s="25"/>
      <c r="K22" s="25"/>
      <c r="L22" s="25"/>
      <c r="M22" s="110"/>
      <c r="N22" s="111"/>
      <c r="O22" s="111"/>
      <c r="P22" s="111"/>
      <c r="Q22" s="111"/>
      <c r="R22" s="111"/>
      <c r="S22" s="111"/>
      <c r="T22" s="111"/>
      <c r="U22" s="111"/>
      <c r="V22" s="112"/>
    </row>
    <row r="23" spans="1:22" ht="34.5" customHeight="1" x14ac:dyDescent="0.25">
      <c r="A23" s="159"/>
      <c r="B23" s="156"/>
      <c r="C23" s="156"/>
      <c r="D23" s="14" t="s">
        <v>12</v>
      </c>
      <c r="E23" s="39">
        <v>3509.7</v>
      </c>
      <c r="F23" s="43">
        <v>2877.9</v>
      </c>
      <c r="G23" s="19">
        <f>F23/E23*100</f>
        <v>81.998461406957873</v>
      </c>
      <c r="H23" s="25"/>
      <c r="I23" s="25"/>
      <c r="J23" s="25"/>
      <c r="K23" s="25"/>
      <c r="L23" s="25"/>
      <c r="M23" s="110"/>
      <c r="N23" s="111"/>
      <c r="O23" s="111"/>
      <c r="P23" s="111"/>
      <c r="Q23" s="111"/>
      <c r="R23" s="111"/>
      <c r="S23" s="111"/>
      <c r="T23" s="111"/>
      <c r="U23" s="111"/>
      <c r="V23" s="112"/>
    </row>
    <row r="24" spans="1:22" ht="35.25" customHeight="1" x14ac:dyDescent="0.25">
      <c r="A24" s="159"/>
      <c r="B24" s="156"/>
      <c r="C24" s="156"/>
      <c r="D24" s="14" t="s">
        <v>11</v>
      </c>
      <c r="E24" s="39">
        <v>158027.9</v>
      </c>
      <c r="F24" s="19">
        <v>86399</v>
      </c>
      <c r="G24" s="19">
        <f>F24/E24*100</f>
        <v>54.67325706410071</v>
      </c>
      <c r="H24" s="25"/>
      <c r="I24" s="25"/>
      <c r="J24" s="25"/>
      <c r="K24" s="25"/>
      <c r="L24" s="25"/>
      <c r="M24" s="110"/>
      <c r="N24" s="111"/>
      <c r="O24" s="111"/>
      <c r="P24" s="111"/>
      <c r="Q24" s="111"/>
      <c r="R24" s="111"/>
      <c r="S24" s="111"/>
      <c r="T24" s="111"/>
      <c r="U24" s="111"/>
      <c r="V24" s="112"/>
    </row>
    <row r="25" spans="1:22" ht="35.25" customHeight="1" thickBot="1" x14ac:dyDescent="0.3">
      <c r="A25" s="160"/>
      <c r="B25" s="157"/>
      <c r="C25" s="157"/>
      <c r="D25" s="44" t="s">
        <v>6</v>
      </c>
      <c r="E25" s="45">
        <v>0</v>
      </c>
      <c r="F25" s="46">
        <v>0</v>
      </c>
      <c r="G25" s="47">
        <v>0</v>
      </c>
      <c r="H25" s="25"/>
      <c r="I25" s="25"/>
      <c r="J25" s="25"/>
      <c r="K25" s="25"/>
      <c r="L25" s="25"/>
      <c r="M25" s="113"/>
      <c r="N25" s="114"/>
      <c r="O25" s="114"/>
      <c r="P25" s="114"/>
      <c r="Q25" s="114"/>
      <c r="R25" s="114"/>
      <c r="S25" s="114"/>
      <c r="T25" s="114"/>
      <c r="U25" s="114"/>
      <c r="V25" s="115"/>
    </row>
    <row r="26" spans="1:22" ht="32.25" customHeight="1" x14ac:dyDescent="0.25">
      <c r="A26" s="148">
        <v>5</v>
      </c>
      <c r="B26" s="151" t="s">
        <v>21</v>
      </c>
      <c r="C26" s="155" t="s">
        <v>17</v>
      </c>
      <c r="D26" s="16" t="s">
        <v>1</v>
      </c>
      <c r="E26" s="18">
        <f>E27+E28+E29</f>
        <v>11136.4</v>
      </c>
      <c r="F26" s="18">
        <f>F27+F28+F29</f>
        <v>4748.7</v>
      </c>
      <c r="G26" s="8">
        <f>F26/E26*100</f>
        <v>42.64124851837218</v>
      </c>
      <c r="H26" s="24"/>
      <c r="I26" s="24"/>
      <c r="J26" s="24"/>
      <c r="K26" s="24"/>
      <c r="L26" s="24"/>
      <c r="M26" s="92" t="s">
        <v>85</v>
      </c>
      <c r="N26" s="93"/>
      <c r="O26" s="93"/>
      <c r="P26" s="93"/>
      <c r="Q26" s="93"/>
      <c r="R26" s="93"/>
      <c r="S26" s="93"/>
      <c r="T26" s="93"/>
      <c r="U26" s="93"/>
      <c r="V26" s="94"/>
    </row>
    <row r="27" spans="1:22" ht="27" customHeight="1" x14ac:dyDescent="0.25">
      <c r="A27" s="149"/>
      <c r="B27" s="152"/>
      <c r="C27" s="156"/>
      <c r="D27" s="14" t="s">
        <v>51</v>
      </c>
      <c r="E27" s="5">
        <v>0</v>
      </c>
      <c r="F27" s="5">
        <v>0</v>
      </c>
      <c r="G27" s="5">
        <v>0</v>
      </c>
      <c r="H27" s="24"/>
      <c r="I27" s="24"/>
      <c r="J27" s="24"/>
      <c r="K27" s="24"/>
      <c r="L27" s="24"/>
      <c r="M27" s="95"/>
      <c r="N27" s="96"/>
      <c r="O27" s="96"/>
      <c r="P27" s="96"/>
      <c r="Q27" s="96"/>
      <c r="R27" s="96"/>
      <c r="S27" s="96"/>
      <c r="T27" s="96"/>
      <c r="U27" s="96"/>
      <c r="V27" s="97"/>
    </row>
    <row r="28" spans="1:22" ht="36" customHeight="1" x14ac:dyDescent="0.25">
      <c r="A28" s="149"/>
      <c r="B28" s="152"/>
      <c r="C28" s="156"/>
      <c r="D28" s="14" t="s">
        <v>12</v>
      </c>
      <c r="E28" s="20">
        <v>11126.4</v>
      </c>
      <c r="F28" s="5">
        <v>4748.7</v>
      </c>
      <c r="G28" s="5">
        <f>F28/E28*100</f>
        <v>42.679572907679031</v>
      </c>
      <c r="H28" s="24"/>
      <c r="I28" s="24"/>
      <c r="J28" s="24"/>
      <c r="K28" s="24"/>
      <c r="L28" s="24"/>
      <c r="M28" s="95"/>
      <c r="N28" s="96"/>
      <c r="O28" s="96"/>
      <c r="P28" s="96"/>
      <c r="Q28" s="96"/>
      <c r="R28" s="96"/>
      <c r="S28" s="96"/>
      <c r="T28" s="96"/>
      <c r="U28" s="96"/>
      <c r="V28" s="97"/>
    </row>
    <row r="29" spans="1:22" ht="210" customHeight="1" thickBot="1" x14ac:dyDescent="0.3">
      <c r="A29" s="150"/>
      <c r="B29" s="153"/>
      <c r="C29" s="157"/>
      <c r="D29" s="11" t="s">
        <v>11</v>
      </c>
      <c r="E29" s="13">
        <v>10</v>
      </c>
      <c r="F29" s="12">
        <v>0</v>
      </c>
      <c r="G29" s="12">
        <v>0</v>
      </c>
      <c r="H29" s="28"/>
      <c r="I29" s="28"/>
      <c r="J29" s="28"/>
      <c r="K29" s="28"/>
      <c r="L29" s="28"/>
      <c r="M29" s="98"/>
      <c r="N29" s="99"/>
      <c r="O29" s="99"/>
      <c r="P29" s="99"/>
      <c r="Q29" s="99"/>
      <c r="R29" s="99"/>
      <c r="S29" s="99"/>
      <c r="T29" s="99"/>
      <c r="U29" s="99"/>
      <c r="V29" s="100"/>
    </row>
    <row r="30" spans="1:22" ht="39" customHeight="1" x14ac:dyDescent="0.25">
      <c r="A30" s="148">
        <v>6</v>
      </c>
      <c r="B30" s="151" t="s">
        <v>23</v>
      </c>
      <c r="C30" s="155" t="s">
        <v>22</v>
      </c>
      <c r="D30" s="37" t="s">
        <v>1</v>
      </c>
      <c r="E30" s="18">
        <f>E31+E32+E33+E34</f>
        <v>5518.8</v>
      </c>
      <c r="F30" s="18">
        <f>F31+F32+F33+F34</f>
        <v>568.29999999999995</v>
      </c>
      <c r="G30" s="8">
        <f>F30/E30*100</f>
        <v>10.297528448213379</v>
      </c>
      <c r="H30" s="25"/>
      <c r="I30" s="25"/>
      <c r="J30" s="25"/>
      <c r="K30" s="25"/>
      <c r="L30" s="25"/>
      <c r="M30" s="101" t="s">
        <v>79</v>
      </c>
      <c r="N30" s="102"/>
      <c r="O30" s="102"/>
      <c r="P30" s="102"/>
      <c r="Q30" s="102"/>
      <c r="R30" s="102"/>
      <c r="S30" s="102"/>
      <c r="T30" s="102"/>
      <c r="U30" s="102"/>
      <c r="V30" s="103"/>
    </row>
    <row r="31" spans="1:22" ht="25.5" customHeight="1" x14ac:dyDescent="0.25">
      <c r="A31" s="149"/>
      <c r="B31" s="152"/>
      <c r="C31" s="156"/>
      <c r="D31" s="38" t="s">
        <v>2</v>
      </c>
      <c r="E31" s="22">
        <v>0</v>
      </c>
      <c r="F31" s="19">
        <v>0</v>
      </c>
      <c r="G31" s="5">
        <v>0</v>
      </c>
      <c r="H31" s="25"/>
      <c r="I31" s="25"/>
      <c r="J31" s="25"/>
      <c r="K31" s="25"/>
      <c r="L31" s="25"/>
      <c r="M31" s="101"/>
      <c r="N31" s="102"/>
      <c r="O31" s="102"/>
      <c r="P31" s="102"/>
      <c r="Q31" s="102"/>
      <c r="R31" s="102"/>
      <c r="S31" s="102"/>
      <c r="T31" s="102"/>
      <c r="U31" s="102"/>
      <c r="V31" s="103"/>
    </row>
    <row r="32" spans="1:22" ht="33" customHeight="1" x14ac:dyDescent="0.25">
      <c r="A32" s="149"/>
      <c r="B32" s="152"/>
      <c r="C32" s="156"/>
      <c r="D32" s="48" t="s">
        <v>3</v>
      </c>
      <c r="E32" s="22">
        <v>5518.8</v>
      </c>
      <c r="F32" s="19">
        <v>568.29999999999995</v>
      </c>
      <c r="G32" s="5">
        <f>F32/E32*100</f>
        <v>10.297528448213379</v>
      </c>
      <c r="H32" s="25"/>
      <c r="I32" s="25"/>
      <c r="J32" s="25"/>
      <c r="K32" s="25"/>
      <c r="L32" s="25"/>
      <c r="M32" s="101"/>
      <c r="N32" s="102"/>
      <c r="O32" s="102"/>
      <c r="P32" s="102"/>
      <c r="Q32" s="102"/>
      <c r="R32" s="102"/>
      <c r="S32" s="102"/>
      <c r="T32" s="102"/>
      <c r="U32" s="102"/>
      <c r="V32" s="103"/>
    </row>
    <row r="33" spans="1:26" ht="30" customHeight="1" x14ac:dyDescent="0.25">
      <c r="A33" s="154"/>
      <c r="B33" s="161"/>
      <c r="C33" s="156"/>
      <c r="D33" s="49" t="s">
        <v>11</v>
      </c>
      <c r="E33" s="39">
        <v>0</v>
      </c>
      <c r="F33" s="19">
        <v>0</v>
      </c>
      <c r="G33" s="7">
        <v>0</v>
      </c>
      <c r="H33" s="25"/>
      <c r="I33" s="25"/>
      <c r="J33" s="25"/>
      <c r="K33" s="25"/>
      <c r="L33" s="25"/>
      <c r="M33" s="101"/>
      <c r="N33" s="102"/>
      <c r="O33" s="102"/>
      <c r="P33" s="102"/>
      <c r="Q33" s="102"/>
      <c r="R33" s="102"/>
      <c r="S33" s="102"/>
      <c r="T33" s="102"/>
      <c r="U33" s="102"/>
      <c r="V33" s="103"/>
    </row>
    <row r="34" spans="1:26" ht="30.75" customHeight="1" thickBot="1" x14ac:dyDescent="0.3">
      <c r="A34" s="150"/>
      <c r="B34" s="153"/>
      <c r="C34" s="157"/>
      <c r="D34" s="11" t="s">
        <v>7</v>
      </c>
      <c r="E34" s="50">
        <v>0</v>
      </c>
      <c r="F34" s="47">
        <v>0</v>
      </c>
      <c r="G34" s="51">
        <v>0</v>
      </c>
      <c r="H34" s="25"/>
      <c r="I34" s="25"/>
      <c r="J34" s="25"/>
      <c r="K34" s="25"/>
      <c r="L34" s="25"/>
      <c r="M34" s="104"/>
      <c r="N34" s="105"/>
      <c r="O34" s="105"/>
      <c r="P34" s="105"/>
      <c r="Q34" s="105"/>
      <c r="R34" s="105"/>
      <c r="S34" s="105"/>
      <c r="T34" s="105"/>
      <c r="U34" s="105"/>
      <c r="V34" s="106"/>
    </row>
    <row r="35" spans="1:26" ht="35.25" customHeight="1" x14ac:dyDescent="0.25">
      <c r="A35" s="148">
        <v>7</v>
      </c>
      <c r="B35" s="151" t="s">
        <v>48</v>
      </c>
      <c r="C35" s="155" t="s">
        <v>22</v>
      </c>
      <c r="D35" s="16" t="s">
        <v>1</v>
      </c>
      <c r="E35" s="18">
        <f>E36+E37+E38+E39</f>
        <v>9031.6</v>
      </c>
      <c r="F35" s="18">
        <f>F36+F37+F38+F39</f>
        <v>2373.4</v>
      </c>
      <c r="G35" s="18">
        <f>F35/E35*100</f>
        <v>26.278843172859741</v>
      </c>
      <c r="H35" s="25"/>
      <c r="I35" s="25"/>
      <c r="J35" s="25"/>
      <c r="K35" s="25"/>
      <c r="L35" s="25"/>
      <c r="M35" s="107" t="s">
        <v>72</v>
      </c>
      <c r="N35" s="108"/>
      <c r="O35" s="108"/>
      <c r="P35" s="108"/>
      <c r="Q35" s="108"/>
      <c r="R35" s="108"/>
      <c r="S35" s="108"/>
      <c r="T35" s="108"/>
      <c r="U35" s="108"/>
      <c r="V35" s="109"/>
    </row>
    <row r="36" spans="1:26" ht="23.25" customHeight="1" x14ac:dyDescent="0.25">
      <c r="A36" s="149"/>
      <c r="B36" s="152"/>
      <c r="C36" s="156"/>
      <c r="D36" s="14" t="s">
        <v>51</v>
      </c>
      <c r="E36" s="19">
        <v>0</v>
      </c>
      <c r="F36" s="19">
        <v>0</v>
      </c>
      <c r="G36" s="19">
        <v>0</v>
      </c>
      <c r="H36" s="25"/>
      <c r="I36" s="25"/>
      <c r="J36" s="25"/>
      <c r="K36" s="25"/>
      <c r="L36" s="25"/>
      <c r="M36" s="110"/>
      <c r="N36" s="111"/>
      <c r="O36" s="111"/>
      <c r="P36" s="111"/>
      <c r="Q36" s="111"/>
      <c r="R36" s="111"/>
      <c r="S36" s="111"/>
      <c r="T36" s="111"/>
      <c r="U36" s="111"/>
      <c r="V36" s="112"/>
    </row>
    <row r="37" spans="1:26" ht="33.75" customHeight="1" x14ac:dyDescent="0.25">
      <c r="A37" s="149"/>
      <c r="B37" s="152"/>
      <c r="C37" s="156"/>
      <c r="D37" s="14" t="s">
        <v>12</v>
      </c>
      <c r="E37" s="20">
        <v>8931.6</v>
      </c>
      <c r="F37" s="19">
        <v>2273.5</v>
      </c>
      <c r="G37" s="19">
        <f>F37/E37*100</f>
        <v>25.454565811276815</v>
      </c>
      <c r="H37" s="25"/>
      <c r="I37" s="25"/>
      <c r="J37" s="25"/>
      <c r="K37" s="25"/>
      <c r="L37" s="25"/>
      <c r="M37" s="110"/>
      <c r="N37" s="111"/>
      <c r="O37" s="111"/>
      <c r="P37" s="111"/>
      <c r="Q37" s="111"/>
      <c r="R37" s="111"/>
      <c r="S37" s="111"/>
      <c r="T37" s="111"/>
      <c r="U37" s="111"/>
      <c r="V37" s="112"/>
    </row>
    <row r="38" spans="1:26" ht="33.75" customHeight="1" x14ac:dyDescent="0.25">
      <c r="A38" s="149"/>
      <c r="B38" s="161"/>
      <c r="C38" s="156"/>
      <c r="D38" s="14" t="s">
        <v>11</v>
      </c>
      <c r="E38" s="22">
        <v>100</v>
      </c>
      <c r="F38" s="19">
        <v>99.9</v>
      </c>
      <c r="G38" s="19">
        <f>F38/E38*100</f>
        <v>99.9</v>
      </c>
      <c r="H38" s="25"/>
      <c r="I38" s="25"/>
      <c r="J38" s="25"/>
      <c r="K38" s="25"/>
      <c r="L38" s="25"/>
      <c r="M38" s="110"/>
      <c r="N38" s="111"/>
      <c r="O38" s="111"/>
      <c r="P38" s="111"/>
      <c r="Q38" s="111"/>
      <c r="R38" s="111"/>
      <c r="S38" s="111"/>
      <c r="T38" s="111"/>
      <c r="U38" s="111"/>
      <c r="V38" s="112"/>
    </row>
    <row r="39" spans="1:26" ht="53.25" customHeight="1" thickBot="1" x14ac:dyDescent="0.3">
      <c r="A39" s="150"/>
      <c r="B39" s="153"/>
      <c r="C39" s="157"/>
      <c r="D39" s="11" t="s">
        <v>54</v>
      </c>
      <c r="E39" s="40">
        <v>0</v>
      </c>
      <c r="F39" s="21">
        <v>0</v>
      </c>
      <c r="G39" s="21">
        <v>0</v>
      </c>
      <c r="H39" s="25"/>
      <c r="I39" s="25"/>
      <c r="J39" s="25"/>
      <c r="K39" s="25"/>
      <c r="L39" s="25"/>
      <c r="M39" s="113"/>
      <c r="N39" s="114"/>
      <c r="O39" s="114"/>
      <c r="P39" s="114"/>
      <c r="Q39" s="114"/>
      <c r="R39" s="114"/>
      <c r="S39" s="114"/>
      <c r="T39" s="114"/>
      <c r="U39" s="114"/>
      <c r="V39" s="115"/>
    </row>
    <row r="40" spans="1:26" ht="30" customHeight="1" x14ac:dyDescent="0.25">
      <c r="A40" s="148">
        <v>8</v>
      </c>
      <c r="B40" s="151" t="s">
        <v>25</v>
      </c>
      <c r="C40" s="155" t="s">
        <v>24</v>
      </c>
      <c r="D40" s="16" t="s">
        <v>1</v>
      </c>
      <c r="E40" s="18">
        <f>E41+E42+E43+E44</f>
        <v>111198.7</v>
      </c>
      <c r="F40" s="18">
        <f>F41+F42+F43+F44</f>
        <v>43152.1</v>
      </c>
      <c r="G40" s="6">
        <f t="shared" ref="G40:G45" si="1">F40/E40*100</f>
        <v>38.806298994502633</v>
      </c>
      <c r="H40" s="25"/>
      <c r="I40" s="25"/>
      <c r="J40" s="25"/>
      <c r="K40" s="25"/>
      <c r="L40" s="25"/>
      <c r="M40" s="92" t="s">
        <v>83</v>
      </c>
      <c r="N40" s="108"/>
      <c r="O40" s="108"/>
      <c r="P40" s="108"/>
      <c r="Q40" s="108"/>
      <c r="R40" s="108"/>
      <c r="S40" s="108"/>
      <c r="T40" s="108"/>
      <c r="U40" s="108"/>
      <c r="V40" s="109"/>
      <c r="Z40" s="17"/>
    </row>
    <row r="41" spans="1:26" ht="29.25" customHeight="1" x14ac:dyDescent="0.25">
      <c r="A41" s="149"/>
      <c r="B41" s="152"/>
      <c r="C41" s="156"/>
      <c r="D41" s="14" t="s">
        <v>51</v>
      </c>
      <c r="E41" s="19">
        <v>10101.200000000001</v>
      </c>
      <c r="F41" s="19">
        <v>1829.7</v>
      </c>
      <c r="G41" s="5">
        <f t="shared" si="1"/>
        <v>18.113689462638103</v>
      </c>
      <c r="H41" s="25"/>
      <c r="I41" s="25"/>
      <c r="J41" s="25"/>
      <c r="K41" s="25"/>
      <c r="L41" s="25"/>
      <c r="M41" s="110"/>
      <c r="N41" s="111"/>
      <c r="O41" s="111"/>
      <c r="P41" s="111"/>
      <c r="Q41" s="111"/>
      <c r="R41" s="111"/>
      <c r="S41" s="111"/>
      <c r="T41" s="111"/>
      <c r="U41" s="111"/>
      <c r="V41" s="112"/>
    </row>
    <row r="42" spans="1:26" ht="31.5" customHeight="1" x14ac:dyDescent="0.25">
      <c r="A42" s="149"/>
      <c r="B42" s="152"/>
      <c r="C42" s="156"/>
      <c r="D42" s="14" t="s">
        <v>12</v>
      </c>
      <c r="E42" s="20">
        <v>95584.3</v>
      </c>
      <c r="F42" s="19">
        <v>40024.9</v>
      </c>
      <c r="G42" s="5">
        <f>F42/E42*100</f>
        <v>41.87392699428672</v>
      </c>
      <c r="H42" s="25"/>
      <c r="I42" s="25"/>
      <c r="J42" s="25"/>
      <c r="K42" s="25"/>
      <c r="L42" s="25"/>
      <c r="M42" s="110"/>
      <c r="N42" s="111"/>
      <c r="O42" s="111"/>
      <c r="P42" s="111"/>
      <c r="Q42" s="111"/>
      <c r="R42" s="111"/>
      <c r="S42" s="111"/>
      <c r="T42" s="111"/>
      <c r="U42" s="111"/>
      <c r="V42" s="112"/>
    </row>
    <row r="43" spans="1:26" ht="31.5" customHeight="1" x14ac:dyDescent="0.25">
      <c r="A43" s="154"/>
      <c r="B43" s="161"/>
      <c r="C43" s="156"/>
      <c r="D43" s="15" t="s">
        <v>11</v>
      </c>
      <c r="E43" s="22">
        <v>5513.2</v>
      </c>
      <c r="F43" s="52">
        <v>1297.5</v>
      </c>
      <c r="G43" s="7">
        <f>F43/E43*100</f>
        <v>23.534426467387362</v>
      </c>
      <c r="H43" s="25"/>
      <c r="I43" s="25"/>
      <c r="J43" s="25"/>
      <c r="K43" s="25"/>
      <c r="L43" s="25"/>
      <c r="M43" s="110"/>
      <c r="N43" s="111"/>
      <c r="O43" s="111"/>
      <c r="P43" s="111"/>
      <c r="Q43" s="111"/>
      <c r="R43" s="111"/>
      <c r="S43" s="111"/>
      <c r="T43" s="111"/>
      <c r="U43" s="111"/>
      <c r="V43" s="112"/>
    </row>
    <row r="44" spans="1:26" ht="24" customHeight="1" thickBot="1" x14ac:dyDescent="0.3">
      <c r="A44" s="150"/>
      <c r="B44" s="153"/>
      <c r="C44" s="157"/>
      <c r="D44" s="11" t="s">
        <v>54</v>
      </c>
      <c r="E44" s="21">
        <v>0</v>
      </c>
      <c r="F44" s="21">
        <v>0</v>
      </c>
      <c r="G44" s="12">
        <v>0</v>
      </c>
      <c r="H44" s="26"/>
      <c r="I44" s="26"/>
      <c r="J44" s="26"/>
      <c r="K44" s="26"/>
      <c r="L44" s="26"/>
      <c r="M44" s="113"/>
      <c r="N44" s="114"/>
      <c r="O44" s="114"/>
      <c r="P44" s="114"/>
      <c r="Q44" s="114"/>
      <c r="R44" s="114"/>
      <c r="S44" s="114"/>
      <c r="T44" s="114"/>
      <c r="U44" s="114"/>
      <c r="V44" s="115"/>
    </row>
    <row r="45" spans="1:26" ht="33" customHeight="1" x14ac:dyDescent="0.25">
      <c r="A45" s="158">
        <v>9</v>
      </c>
      <c r="B45" s="155" t="s">
        <v>27</v>
      </c>
      <c r="C45" s="155" t="s">
        <v>26</v>
      </c>
      <c r="D45" s="16" t="s">
        <v>1</v>
      </c>
      <c r="E45" s="18">
        <f>E46+E47+E50+E48+E49</f>
        <v>971690.4</v>
      </c>
      <c r="F45" s="18">
        <f>F46+F47+F50+F48+F49</f>
        <v>317723.40000000002</v>
      </c>
      <c r="G45" s="6">
        <f t="shared" si="1"/>
        <v>32.698007513504301</v>
      </c>
      <c r="H45" s="26"/>
      <c r="I45" s="26"/>
      <c r="J45" s="26"/>
      <c r="K45" s="26"/>
      <c r="L45" s="26"/>
      <c r="M45" s="116" t="s">
        <v>77</v>
      </c>
      <c r="N45" s="117"/>
      <c r="O45" s="117"/>
      <c r="P45" s="117"/>
      <c r="Q45" s="117"/>
      <c r="R45" s="117"/>
      <c r="S45" s="117"/>
      <c r="T45" s="117"/>
      <c r="U45" s="117"/>
      <c r="V45" s="118"/>
    </row>
    <row r="46" spans="1:26" ht="31.5" customHeight="1" x14ac:dyDescent="0.25">
      <c r="A46" s="159"/>
      <c r="B46" s="156"/>
      <c r="C46" s="156"/>
      <c r="D46" s="14" t="s">
        <v>51</v>
      </c>
      <c r="E46" s="19"/>
      <c r="F46" s="19">
        <v>0</v>
      </c>
      <c r="G46" s="5">
        <v>0</v>
      </c>
      <c r="H46" s="26"/>
      <c r="I46" s="26"/>
      <c r="J46" s="26"/>
      <c r="K46" s="26"/>
      <c r="L46" s="26"/>
      <c r="M46" s="119"/>
      <c r="N46" s="120"/>
      <c r="O46" s="120"/>
      <c r="P46" s="120"/>
      <c r="Q46" s="120"/>
      <c r="R46" s="120"/>
      <c r="S46" s="120"/>
      <c r="T46" s="120"/>
      <c r="U46" s="120"/>
      <c r="V46" s="121"/>
    </row>
    <row r="47" spans="1:26" ht="33" customHeight="1" x14ac:dyDescent="0.25">
      <c r="A47" s="159"/>
      <c r="B47" s="156"/>
      <c r="C47" s="156"/>
      <c r="D47" s="14" t="s">
        <v>12</v>
      </c>
      <c r="E47" s="20">
        <v>888326.8</v>
      </c>
      <c r="F47" s="19">
        <v>304643.7</v>
      </c>
      <c r="G47" s="5">
        <f>F47/E47*100</f>
        <v>34.29410212547905</v>
      </c>
      <c r="H47" s="26"/>
      <c r="I47" s="26"/>
      <c r="J47" s="27"/>
      <c r="K47" s="27"/>
      <c r="L47" s="27"/>
      <c r="M47" s="119"/>
      <c r="N47" s="120"/>
      <c r="O47" s="120"/>
      <c r="P47" s="120"/>
      <c r="Q47" s="120"/>
      <c r="R47" s="120"/>
      <c r="S47" s="120"/>
      <c r="T47" s="120"/>
      <c r="U47" s="120"/>
      <c r="V47" s="121"/>
    </row>
    <row r="48" spans="1:26" ht="35.25" customHeight="1" x14ac:dyDescent="0.25">
      <c r="A48" s="159"/>
      <c r="B48" s="156"/>
      <c r="C48" s="156"/>
      <c r="D48" s="14" t="s">
        <v>11</v>
      </c>
      <c r="E48" s="39">
        <v>68608.899999999994</v>
      </c>
      <c r="F48" s="43">
        <v>13079.7</v>
      </c>
      <c r="G48" s="5">
        <f>F48/E48*100</f>
        <v>19.064144739239371</v>
      </c>
      <c r="H48" s="26"/>
      <c r="I48" s="26"/>
      <c r="J48" s="27"/>
      <c r="K48" s="27"/>
      <c r="L48" s="27"/>
      <c r="M48" s="119"/>
      <c r="N48" s="120"/>
      <c r="O48" s="120"/>
      <c r="P48" s="120"/>
      <c r="Q48" s="120"/>
      <c r="R48" s="120"/>
      <c r="S48" s="120"/>
      <c r="T48" s="120"/>
      <c r="U48" s="120"/>
      <c r="V48" s="121"/>
    </row>
    <row r="49" spans="1:22" ht="21.75" customHeight="1" x14ac:dyDescent="0.25">
      <c r="A49" s="159"/>
      <c r="B49" s="156"/>
      <c r="C49" s="156"/>
      <c r="D49" s="53" t="s">
        <v>53</v>
      </c>
      <c r="E49" s="54">
        <v>1919.7</v>
      </c>
      <c r="F49" s="55">
        <v>0</v>
      </c>
      <c r="G49" s="56">
        <v>0</v>
      </c>
      <c r="H49" s="26"/>
      <c r="I49" s="26"/>
      <c r="J49" s="27"/>
      <c r="K49" s="27"/>
      <c r="L49" s="27"/>
      <c r="M49" s="119"/>
      <c r="N49" s="120"/>
      <c r="O49" s="120"/>
      <c r="P49" s="120"/>
      <c r="Q49" s="120"/>
      <c r="R49" s="120"/>
      <c r="S49" s="120"/>
      <c r="T49" s="120"/>
      <c r="U49" s="120"/>
      <c r="V49" s="121"/>
    </row>
    <row r="50" spans="1:22" ht="90.75" customHeight="1" thickBot="1" x14ac:dyDescent="0.3">
      <c r="A50" s="160"/>
      <c r="B50" s="157"/>
      <c r="C50" s="157"/>
      <c r="D50" s="57" t="s">
        <v>76</v>
      </c>
      <c r="E50" s="58">
        <v>12835</v>
      </c>
      <c r="F50" s="59">
        <v>0</v>
      </c>
      <c r="G50" s="60">
        <v>0</v>
      </c>
      <c r="H50" s="26"/>
      <c r="I50" s="26"/>
      <c r="J50" s="27"/>
      <c r="K50" s="27"/>
      <c r="L50" s="27"/>
      <c r="M50" s="122"/>
      <c r="N50" s="123"/>
      <c r="O50" s="123"/>
      <c r="P50" s="123"/>
      <c r="Q50" s="123"/>
      <c r="R50" s="123"/>
      <c r="S50" s="123"/>
      <c r="T50" s="123"/>
      <c r="U50" s="123"/>
      <c r="V50" s="124"/>
    </row>
    <row r="51" spans="1:22" ht="35.25" customHeight="1" x14ac:dyDescent="0.25">
      <c r="A51" s="148">
        <v>10</v>
      </c>
      <c r="B51" s="151" t="s">
        <v>28</v>
      </c>
      <c r="C51" s="155" t="s">
        <v>29</v>
      </c>
      <c r="D51" s="61" t="s">
        <v>1</v>
      </c>
      <c r="E51" s="8">
        <f>E52+E53+E54+E55</f>
        <v>200</v>
      </c>
      <c r="F51" s="8">
        <f>F52+F53+F54+F55</f>
        <v>50</v>
      </c>
      <c r="G51" s="8">
        <f>F51/E51*100</f>
        <v>25</v>
      </c>
      <c r="H51" s="26"/>
      <c r="I51" s="26"/>
      <c r="J51" s="26"/>
      <c r="K51" s="26"/>
      <c r="L51" s="26"/>
      <c r="M51" s="92" t="s">
        <v>70</v>
      </c>
      <c r="N51" s="93"/>
      <c r="O51" s="93"/>
      <c r="P51" s="93"/>
      <c r="Q51" s="93"/>
      <c r="R51" s="93"/>
      <c r="S51" s="93"/>
      <c r="T51" s="93"/>
      <c r="U51" s="93"/>
      <c r="V51" s="94"/>
    </row>
    <row r="52" spans="1:22" ht="28.5" customHeight="1" x14ac:dyDescent="0.25">
      <c r="A52" s="149"/>
      <c r="B52" s="152"/>
      <c r="C52" s="156"/>
      <c r="D52" s="14" t="s">
        <v>51</v>
      </c>
      <c r="E52" s="5">
        <v>0</v>
      </c>
      <c r="F52" s="5">
        <v>0</v>
      </c>
      <c r="G52" s="5">
        <v>0</v>
      </c>
      <c r="H52" s="26"/>
      <c r="I52" s="26"/>
      <c r="J52" s="26"/>
      <c r="K52" s="26"/>
      <c r="L52" s="26"/>
      <c r="M52" s="95"/>
      <c r="N52" s="96"/>
      <c r="O52" s="96"/>
      <c r="P52" s="96"/>
      <c r="Q52" s="96"/>
      <c r="R52" s="96"/>
      <c r="S52" s="96"/>
      <c r="T52" s="96"/>
      <c r="U52" s="96"/>
      <c r="V52" s="97"/>
    </row>
    <row r="53" spans="1:22" ht="31.5" customHeight="1" x14ac:dyDescent="0.25">
      <c r="A53" s="149"/>
      <c r="B53" s="152"/>
      <c r="C53" s="156"/>
      <c r="D53" s="14" t="s">
        <v>12</v>
      </c>
      <c r="E53" s="62">
        <v>0</v>
      </c>
      <c r="F53" s="5">
        <v>0</v>
      </c>
      <c r="G53" s="5">
        <v>0</v>
      </c>
      <c r="H53" s="26"/>
      <c r="I53" s="26"/>
      <c r="J53" s="26"/>
      <c r="K53" s="26"/>
      <c r="L53" s="26"/>
      <c r="M53" s="95"/>
      <c r="N53" s="96"/>
      <c r="O53" s="96"/>
      <c r="P53" s="96"/>
      <c r="Q53" s="96"/>
      <c r="R53" s="96"/>
      <c r="S53" s="96"/>
      <c r="T53" s="96"/>
      <c r="U53" s="96"/>
      <c r="V53" s="97"/>
    </row>
    <row r="54" spans="1:22" ht="33" customHeight="1" x14ac:dyDescent="0.25">
      <c r="A54" s="154"/>
      <c r="B54" s="161"/>
      <c r="C54" s="156"/>
      <c r="D54" s="15" t="s">
        <v>11</v>
      </c>
      <c r="E54" s="62">
        <v>200</v>
      </c>
      <c r="F54" s="5">
        <v>50</v>
      </c>
      <c r="G54" s="7">
        <f>F54/E54*100</f>
        <v>25</v>
      </c>
      <c r="H54" s="26"/>
      <c r="I54" s="26"/>
      <c r="J54" s="26"/>
      <c r="K54" s="26"/>
      <c r="L54" s="26"/>
      <c r="M54" s="95"/>
      <c r="N54" s="96"/>
      <c r="O54" s="96"/>
      <c r="P54" s="96"/>
      <c r="Q54" s="96"/>
      <c r="R54" s="96"/>
      <c r="S54" s="96"/>
      <c r="T54" s="96"/>
      <c r="U54" s="96"/>
      <c r="V54" s="97"/>
    </row>
    <row r="55" spans="1:22" ht="32.25" customHeight="1" thickBot="1" x14ac:dyDescent="0.3">
      <c r="A55" s="150"/>
      <c r="B55" s="153"/>
      <c r="C55" s="157"/>
      <c r="D55" s="11" t="s">
        <v>53</v>
      </c>
      <c r="E55" s="63">
        <v>0</v>
      </c>
      <c r="F55" s="51">
        <v>0</v>
      </c>
      <c r="G55" s="51">
        <v>0</v>
      </c>
      <c r="H55" s="26"/>
      <c r="I55" s="26"/>
      <c r="J55" s="26"/>
      <c r="K55" s="26"/>
      <c r="L55" s="26"/>
      <c r="M55" s="98"/>
      <c r="N55" s="99"/>
      <c r="O55" s="99"/>
      <c r="P55" s="99"/>
      <c r="Q55" s="99"/>
      <c r="R55" s="99"/>
      <c r="S55" s="99"/>
      <c r="T55" s="99"/>
      <c r="U55" s="99"/>
      <c r="V55" s="100"/>
    </row>
    <row r="56" spans="1:22" ht="36" customHeight="1" x14ac:dyDescent="0.25">
      <c r="A56" s="158">
        <v>11</v>
      </c>
      <c r="B56" s="155" t="s">
        <v>30</v>
      </c>
      <c r="C56" s="155" t="s">
        <v>29</v>
      </c>
      <c r="D56" s="16" t="s">
        <v>1</v>
      </c>
      <c r="E56" s="18">
        <f>E57+E58+E59+E60</f>
        <v>10909.4</v>
      </c>
      <c r="F56" s="18">
        <f>F57+F58+F59+F60</f>
        <v>5315.1</v>
      </c>
      <c r="G56" s="18">
        <f t="shared" ref="G56:G61" si="2">F56/E56*100</f>
        <v>48.720369589528303</v>
      </c>
      <c r="H56" s="26" t="s">
        <v>52</v>
      </c>
      <c r="I56" s="26"/>
      <c r="J56" s="26"/>
      <c r="K56" s="26"/>
      <c r="L56" s="26"/>
      <c r="M56" s="139" t="s">
        <v>81</v>
      </c>
      <c r="N56" s="140"/>
      <c r="O56" s="140"/>
      <c r="P56" s="140"/>
      <c r="Q56" s="140"/>
      <c r="R56" s="140"/>
      <c r="S56" s="140"/>
      <c r="T56" s="140"/>
      <c r="U56" s="140"/>
      <c r="V56" s="141"/>
    </row>
    <row r="57" spans="1:22" ht="24.75" customHeight="1" x14ac:dyDescent="0.25">
      <c r="A57" s="159"/>
      <c r="B57" s="156"/>
      <c r="C57" s="156"/>
      <c r="D57" s="14" t="s">
        <v>51</v>
      </c>
      <c r="E57" s="36">
        <v>5552.7</v>
      </c>
      <c r="F57" s="36">
        <v>3272.2</v>
      </c>
      <c r="G57" s="19">
        <f t="shared" si="2"/>
        <v>58.929889963441205</v>
      </c>
      <c r="H57" s="26"/>
      <c r="I57" s="26"/>
      <c r="J57" s="26"/>
      <c r="K57" s="26"/>
      <c r="L57" s="26"/>
      <c r="M57" s="142"/>
      <c r="N57" s="143"/>
      <c r="O57" s="143"/>
      <c r="P57" s="143"/>
      <c r="Q57" s="143"/>
      <c r="R57" s="143"/>
      <c r="S57" s="143"/>
      <c r="T57" s="143"/>
      <c r="U57" s="143"/>
      <c r="V57" s="144"/>
    </row>
    <row r="58" spans="1:22" ht="33" customHeight="1" x14ac:dyDescent="0.25">
      <c r="A58" s="159"/>
      <c r="B58" s="156"/>
      <c r="C58" s="156"/>
      <c r="D58" s="14" t="s">
        <v>12</v>
      </c>
      <c r="E58" s="64">
        <v>5178.2</v>
      </c>
      <c r="F58" s="19">
        <v>2002</v>
      </c>
      <c r="G58" s="19">
        <f t="shared" si="2"/>
        <v>38.662083349426439</v>
      </c>
      <c r="H58" s="26"/>
      <c r="I58" s="26"/>
      <c r="J58" s="26"/>
      <c r="K58" s="26"/>
      <c r="L58" s="26"/>
      <c r="M58" s="142"/>
      <c r="N58" s="143"/>
      <c r="O58" s="143"/>
      <c r="P58" s="143"/>
      <c r="Q58" s="143"/>
      <c r="R58" s="143"/>
      <c r="S58" s="143"/>
      <c r="T58" s="143"/>
      <c r="U58" s="143"/>
      <c r="V58" s="144"/>
    </row>
    <row r="59" spans="1:22" ht="35.25" customHeight="1" x14ac:dyDescent="0.25">
      <c r="A59" s="159"/>
      <c r="B59" s="156"/>
      <c r="C59" s="156"/>
      <c r="D59" s="14" t="s">
        <v>11</v>
      </c>
      <c r="E59" s="39">
        <v>142.30000000000001</v>
      </c>
      <c r="F59" s="19">
        <v>40.6</v>
      </c>
      <c r="G59" s="19">
        <f t="shared" si="2"/>
        <v>28.531271960646521</v>
      </c>
      <c r="H59" s="26"/>
      <c r="I59" s="26"/>
      <c r="J59" s="26"/>
      <c r="K59" s="26"/>
      <c r="L59" s="26"/>
      <c r="M59" s="142"/>
      <c r="N59" s="143"/>
      <c r="O59" s="143"/>
      <c r="P59" s="143"/>
      <c r="Q59" s="143"/>
      <c r="R59" s="143"/>
      <c r="S59" s="143"/>
      <c r="T59" s="143"/>
      <c r="U59" s="143"/>
      <c r="V59" s="144"/>
    </row>
    <row r="60" spans="1:22" ht="32.25" customHeight="1" thickBot="1" x14ac:dyDescent="0.3">
      <c r="A60" s="160"/>
      <c r="B60" s="157"/>
      <c r="C60" s="157"/>
      <c r="D60" s="65" t="s">
        <v>53</v>
      </c>
      <c r="E60" s="66">
        <v>36.200000000000003</v>
      </c>
      <c r="F60" s="67">
        <v>0.3</v>
      </c>
      <c r="G60" s="67">
        <f t="shared" si="2"/>
        <v>0.82872928176795579</v>
      </c>
      <c r="H60" s="26"/>
      <c r="I60" s="26"/>
      <c r="J60" s="26"/>
      <c r="K60" s="26"/>
      <c r="L60" s="26"/>
      <c r="M60" s="145"/>
      <c r="N60" s="146"/>
      <c r="O60" s="146"/>
      <c r="P60" s="146"/>
      <c r="Q60" s="146"/>
      <c r="R60" s="146"/>
      <c r="S60" s="146"/>
      <c r="T60" s="146"/>
      <c r="U60" s="146"/>
      <c r="V60" s="147"/>
    </row>
    <row r="61" spans="1:22" ht="32.25" customHeight="1" x14ac:dyDescent="0.25">
      <c r="A61" s="148">
        <v>12</v>
      </c>
      <c r="B61" s="151" t="s">
        <v>32</v>
      </c>
      <c r="C61" s="155" t="s">
        <v>31</v>
      </c>
      <c r="D61" s="16" t="s">
        <v>1</v>
      </c>
      <c r="E61" s="18">
        <f>E62+E63+E64+E65</f>
        <v>19321.7</v>
      </c>
      <c r="F61" s="18">
        <f>F62+F63+F64+F65</f>
        <v>7896.7</v>
      </c>
      <c r="G61" s="6">
        <f t="shared" si="2"/>
        <v>40.869592220146259</v>
      </c>
      <c r="H61" s="26"/>
      <c r="I61" s="68"/>
      <c r="J61" s="26"/>
      <c r="K61" s="26"/>
      <c r="L61" s="26"/>
      <c r="M61" s="139" t="s">
        <v>82</v>
      </c>
      <c r="N61" s="140"/>
      <c r="O61" s="140"/>
      <c r="P61" s="140"/>
      <c r="Q61" s="140"/>
      <c r="R61" s="140"/>
      <c r="S61" s="140"/>
      <c r="T61" s="140"/>
      <c r="U61" s="140"/>
      <c r="V61" s="141"/>
    </row>
    <row r="62" spans="1:22" ht="27.75" customHeight="1" x14ac:dyDescent="0.25">
      <c r="A62" s="149"/>
      <c r="B62" s="152"/>
      <c r="C62" s="156"/>
      <c r="D62" s="14" t="s">
        <v>51</v>
      </c>
      <c r="E62" s="19">
        <v>0</v>
      </c>
      <c r="F62" s="19">
        <v>0</v>
      </c>
      <c r="G62" s="5">
        <v>0</v>
      </c>
      <c r="H62" s="26"/>
      <c r="I62" s="26"/>
      <c r="J62" s="26"/>
      <c r="K62" s="26"/>
      <c r="L62" s="26"/>
      <c r="M62" s="142"/>
      <c r="N62" s="143"/>
      <c r="O62" s="143"/>
      <c r="P62" s="143"/>
      <c r="Q62" s="143"/>
      <c r="R62" s="143"/>
      <c r="S62" s="143"/>
      <c r="T62" s="143"/>
      <c r="U62" s="143"/>
      <c r="V62" s="144"/>
    </row>
    <row r="63" spans="1:22" ht="34.5" customHeight="1" x14ac:dyDescent="0.25">
      <c r="A63" s="149"/>
      <c r="B63" s="152"/>
      <c r="C63" s="156"/>
      <c r="D63" s="14" t="s">
        <v>12</v>
      </c>
      <c r="E63" s="22">
        <v>0</v>
      </c>
      <c r="F63" s="43">
        <v>0</v>
      </c>
      <c r="G63" s="5">
        <v>0</v>
      </c>
      <c r="H63" s="26"/>
      <c r="I63" s="26"/>
      <c r="J63" s="26"/>
      <c r="K63" s="26"/>
      <c r="L63" s="26"/>
      <c r="M63" s="142"/>
      <c r="N63" s="143"/>
      <c r="O63" s="143"/>
      <c r="P63" s="143"/>
      <c r="Q63" s="143"/>
      <c r="R63" s="143"/>
      <c r="S63" s="143"/>
      <c r="T63" s="143"/>
      <c r="U63" s="143"/>
      <c r="V63" s="144"/>
    </row>
    <row r="64" spans="1:22" ht="33" customHeight="1" x14ac:dyDescent="0.25">
      <c r="A64" s="149"/>
      <c r="B64" s="161"/>
      <c r="C64" s="156"/>
      <c r="D64" s="14" t="s">
        <v>11</v>
      </c>
      <c r="E64" s="39">
        <v>19321.7</v>
      </c>
      <c r="F64" s="19">
        <v>7896.7</v>
      </c>
      <c r="G64" s="5">
        <f>F64/E64*100</f>
        <v>40.869592220146259</v>
      </c>
      <c r="H64" s="26"/>
      <c r="I64" s="26"/>
      <c r="J64" s="26"/>
      <c r="K64" s="26"/>
      <c r="L64" s="26"/>
      <c r="M64" s="142"/>
      <c r="N64" s="143"/>
      <c r="O64" s="143"/>
      <c r="P64" s="143"/>
      <c r="Q64" s="143"/>
      <c r="R64" s="143"/>
      <c r="S64" s="143"/>
      <c r="T64" s="143"/>
      <c r="U64" s="143"/>
      <c r="V64" s="144"/>
    </row>
    <row r="65" spans="1:23" ht="21" customHeight="1" thickBot="1" x14ac:dyDescent="0.3">
      <c r="A65" s="150"/>
      <c r="B65" s="153"/>
      <c r="C65" s="157"/>
      <c r="D65" s="41" t="s">
        <v>55</v>
      </c>
      <c r="E65" s="69">
        <v>0</v>
      </c>
      <c r="F65" s="47">
        <v>0</v>
      </c>
      <c r="G65" s="51">
        <v>0</v>
      </c>
      <c r="H65" s="26"/>
      <c r="I65" s="26"/>
      <c r="J65" s="26"/>
      <c r="K65" s="26"/>
      <c r="L65" s="26"/>
      <c r="M65" s="145"/>
      <c r="N65" s="146"/>
      <c r="O65" s="146"/>
      <c r="P65" s="146"/>
      <c r="Q65" s="146"/>
      <c r="R65" s="146"/>
      <c r="S65" s="146"/>
      <c r="T65" s="146"/>
      <c r="U65" s="146"/>
      <c r="V65" s="147"/>
    </row>
    <row r="66" spans="1:23" ht="37.5" customHeight="1" x14ac:dyDescent="0.25">
      <c r="A66" s="148">
        <v>13</v>
      </c>
      <c r="B66" s="151" t="s">
        <v>33</v>
      </c>
      <c r="C66" s="155" t="s">
        <v>26</v>
      </c>
      <c r="D66" s="16" t="s">
        <v>1</v>
      </c>
      <c r="E66" s="18">
        <f>E67+E68+E69+E70</f>
        <v>946.7</v>
      </c>
      <c r="F66" s="18">
        <f>F67+F68+F69+F70</f>
        <v>127.8</v>
      </c>
      <c r="G66" s="6">
        <f>F66/E66*100</f>
        <v>13.499524664624484</v>
      </c>
      <c r="H66" s="26" t="s">
        <v>60</v>
      </c>
      <c r="I66" s="26"/>
      <c r="J66" s="26"/>
      <c r="K66" s="26"/>
      <c r="L66" s="26"/>
      <c r="M66" s="139" t="s">
        <v>80</v>
      </c>
      <c r="N66" s="140"/>
      <c r="O66" s="140"/>
      <c r="P66" s="140"/>
      <c r="Q66" s="140"/>
      <c r="R66" s="140"/>
      <c r="S66" s="140"/>
      <c r="T66" s="140"/>
      <c r="U66" s="140"/>
      <c r="V66" s="141"/>
    </row>
    <row r="67" spans="1:23" ht="26.25" customHeight="1" x14ac:dyDescent="0.25">
      <c r="A67" s="149"/>
      <c r="B67" s="152"/>
      <c r="C67" s="156"/>
      <c r="D67" s="14" t="s">
        <v>51</v>
      </c>
      <c r="E67" s="19">
        <v>0</v>
      </c>
      <c r="F67" s="19">
        <v>0</v>
      </c>
      <c r="G67" s="5">
        <v>0</v>
      </c>
      <c r="H67" s="26"/>
      <c r="I67" s="26"/>
      <c r="J67" s="26"/>
      <c r="K67" s="26"/>
      <c r="L67" s="26"/>
      <c r="M67" s="142"/>
      <c r="N67" s="143"/>
      <c r="O67" s="143"/>
      <c r="P67" s="143"/>
      <c r="Q67" s="143"/>
      <c r="R67" s="143"/>
      <c r="S67" s="143"/>
      <c r="T67" s="143"/>
      <c r="U67" s="143"/>
      <c r="V67" s="144"/>
    </row>
    <row r="68" spans="1:23" ht="35.25" customHeight="1" x14ac:dyDescent="0.25">
      <c r="A68" s="149"/>
      <c r="B68" s="152"/>
      <c r="C68" s="156"/>
      <c r="D68" s="14" t="s">
        <v>12</v>
      </c>
      <c r="E68" s="20">
        <v>946.7</v>
      </c>
      <c r="F68" s="19">
        <v>127.8</v>
      </c>
      <c r="G68" s="5">
        <f>F68/E68*100</f>
        <v>13.499524664624484</v>
      </c>
      <c r="H68" s="26"/>
      <c r="I68" s="26"/>
      <c r="J68" s="26"/>
      <c r="K68" s="26"/>
      <c r="L68" s="26"/>
      <c r="M68" s="142"/>
      <c r="N68" s="143"/>
      <c r="O68" s="143"/>
      <c r="P68" s="143"/>
      <c r="Q68" s="143"/>
      <c r="R68" s="143"/>
      <c r="S68" s="143"/>
      <c r="T68" s="143"/>
      <c r="U68" s="143"/>
      <c r="V68" s="144"/>
    </row>
    <row r="69" spans="1:23" ht="34.5" customHeight="1" x14ac:dyDescent="0.25">
      <c r="A69" s="149"/>
      <c r="B69" s="161"/>
      <c r="C69" s="156"/>
      <c r="D69" s="14" t="s">
        <v>11</v>
      </c>
      <c r="E69" s="22">
        <v>0</v>
      </c>
      <c r="F69" s="19">
        <v>0</v>
      </c>
      <c r="G69" s="5">
        <v>0</v>
      </c>
      <c r="H69" s="26"/>
      <c r="I69" s="26"/>
      <c r="J69" s="26"/>
      <c r="K69" s="26"/>
      <c r="L69" s="26"/>
      <c r="M69" s="142"/>
      <c r="N69" s="143"/>
      <c r="O69" s="143"/>
      <c r="P69" s="143"/>
      <c r="Q69" s="143"/>
      <c r="R69" s="143"/>
      <c r="S69" s="143"/>
      <c r="T69" s="143"/>
      <c r="U69" s="143"/>
      <c r="V69" s="144"/>
    </row>
    <row r="70" spans="1:23" ht="21.75" customHeight="1" thickBot="1" x14ac:dyDescent="0.3">
      <c r="A70" s="150"/>
      <c r="B70" s="153"/>
      <c r="C70" s="157"/>
      <c r="D70" s="41" t="s">
        <v>55</v>
      </c>
      <c r="E70" s="70">
        <v>0</v>
      </c>
      <c r="F70" s="47">
        <v>0</v>
      </c>
      <c r="G70" s="51">
        <v>0</v>
      </c>
      <c r="H70" s="26"/>
      <c r="I70" s="26"/>
      <c r="J70" s="26"/>
      <c r="K70" s="26"/>
      <c r="L70" s="26"/>
      <c r="M70" s="145"/>
      <c r="N70" s="146"/>
      <c r="O70" s="146"/>
      <c r="P70" s="146"/>
      <c r="Q70" s="146"/>
      <c r="R70" s="146"/>
      <c r="S70" s="146"/>
      <c r="T70" s="146"/>
      <c r="U70" s="146"/>
      <c r="V70" s="147"/>
    </row>
    <row r="71" spans="1:23" ht="35.25" customHeight="1" x14ac:dyDescent="0.25">
      <c r="A71" s="148">
        <v>14</v>
      </c>
      <c r="B71" s="151" t="s">
        <v>39</v>
      </c>
      <c r="C71" s="155" t="s">
        <v>38</v>
      </c>
      <c r="D71" s="16" t="s">
        <v>1</v>
      </c>
      <c r="E71" s="18">
        <f>E72+E73+E74</f>
        <v>2808.8999999999996</v>
      </c>
      <c r="F71" s="18">
        <f>F72+F73+F74</f>
        <v>2466.9</v>
      </c>
      <c r="G71" s="6">
        <f>F71/E71*100</f>
        <v>87.824415251521955</v>
      </c>
      <c r="H71" s="26"/>
      <c r="I71" s="26"/>
      <c r="J71" s="26"/>
      <c r="K71" s="26"/>
      <c r="L71" s="26"/>
      <c r="M71" s="92" t="s">
        <v>74</v>
      </c>
      <c r="N71" s="131"/>
      <c r="O71" s="131"/>
      <c r="P71" s="131"/>
      <c r="Q71" s="131"/>
      <c r="R71" s="131"/>
      <c r="S71" s="131"/>
      <c r="T71" s="131"/>
      <c r="U71" s="131"/>
      <c r="V71" s="132"/>
    </row>
    <row r="72" spans="1:23" ht="34.5" customHeight="1" x14ac:dyDescent="0.25">
      <c r="A72" s="149"/>
      <c r="B72" s="152"/>
      <c r="C72" s="156"/>
      <c r="D72" s="14" t="s">
        <v>51</v>
      </c>
      <c r="E72" s="19">
        <v>0</v>
      </c>
      <c r="F72" s="19">
        <v>0</v>
      </c>
      <c r="G72" s="5">
        <v>0</v>
      </c>
      <c r="H72" s="26"/>
      <c r="I72" s="26"/>
      <c r="J72" s="26"/>
      <c r="K72" s="26"/>
      <c r="L72" s="26"/>
      <c r="M72" s="133"/>
      <c r="N72" s="134"/>
      <c r="O72" s="134"/>
      <c r="P72" s="134"/>
      <c r="Q72" s="134"/>
      <c r="R72" s="134"/>
      <c r="S72" s="134"/>
      <c r="T72" s="134"/>
      <c r="U72" s="134"/>
      <c r="V72" s="135"/>
    </row>
    <row r="73" spans="1:23" ht="34.5" customHeight="1" x14ac:dyDescent="0.25">
      <c r="A73" s="149"/>
      <c r="B73" s="152"/>
      <c r="C73" s="156"/>
      <c r="D73" s="14" t="s">
        <v>12</v>
      </c>
      <c r="E73" s="19">
        <v>2276.1</v>
      </c>
      <c r="F73" s="19">
        <v>2276.1</v>
      </c>
      <c r="G73" s="5">
        <f>F73/E73*100</f>
        <v>100</v>
      </c>
      <c r="H73" s="26"/>
      <c r="I73" s="26"/>
      <c r="J73" s="26"/>
      <c r="K73" s="26"/>
      <c r="L73" s="26"/>
      <c r="M73" s="133"/>
      <c r="N73" s="134"/>
      <c r="O73" s="134"/>
      <c r="P73" s="134"/>
      <c r="Q73" s="134"/>
      <c r="R73" s="134"/>
      <c r="S73" s="134"/>
      <c r="T73" s="134"/>
      <c r="U73" s="134"/>
      <c r="V73" s="135"/>
    </row>
    <row r="74" spans="1:23" ht="33.75" customHeight="1" thickBot="1" x14ac:dyDescent="0.3">
      <c r="A74" s="150"/>
      <c r="B74" s="153"/>
      <c r="C74" s="157"/>
      <c r="D74" s="11" t="s">
        <v>11</v>
      </c>
      <c r="E74" s="71">
        <v>532.79999999999995</v>
      </c>
      <c r="F74" s="21">
        <v>190.8</v>
      </c>
      <c r="G74" s="12">
        <f>F74/E74*100</f>
        <v>35.810810810810814</v>
      </c>
      <c r="H74" s="26"/>
      <c r="I74" s="26"/>
      <c r="J74" s="26"/>
      <c r="K74" s="26"/>
      <c r="L74" s="26"/>
      <c r="M74" s="136"/>
      <c r="N74" s="137"/>
      <c r="O74" s="137"/>
      <c r="P74" s="137"/>
      <c r="Q74" s="137"/>
      <c r="R74" s="137"/>
      <c r="S74" s="137"/>
      <c r="T74" s="137"/>
      <c r="U74" s="137"/>
      <c r="V74" s="138"/>
    </row>
    <row r="75" spans="1:23" ht="28.5" customHeight="1" x14ac:dyDescent="0.25">
      <c r="A75" s="148">
        <v>15</v>
      </c>
      <c r="B75" s="151" t="s">
        <v>41</v>
      </c>
      <c r="C75" s="155" t="s">
        <v>40</v>
      </c>
      <c r="D75" s="16" t="s">
        <v>1</v>
      </c>
      <c r="E75" s="18">
        <f>E76+E77+E78+E79</f>
        <v>3404.4</v>
      </c>
      <c r="F75" s="18">
        <f>F76+F77+F78+F79</f>
        <v>1487.2</v>
      </c>
      <c r="G75" s="6">
        <f>F75/E75*100</f>
        <v>43.684643402655389</v>
      </c>
      <c r="H75" s="26"/>
      <c r="I75" s="26"/>
      <c r="J75" s="26"/>
      <c r="K75" s="26"/>
      <c r="L75" s="26"/>
      <c r="M75" s="92" t="s">
        <v>71</v>
      </c>
      <c r="N75" s="93"/>
      <c r="O75" s="93"/>
      <c r="P75" s="93"/>
      <c r="Q75" s="93"/>
      <c r="R75" s="93"/>
      <c r="S75" s="93"/>
      <c r="T75" s="93"/>
      <c r="U75" s="93"/>
      <c r="V75" s="94"/>
    </row>
    <row r="76" spans="1:23" ht="26.25" customHeight="1" x14ac:dyDescent="0.25">
      <c r="A76" s="149"/>
      <c r="B76" s="152"/>
      <c r="C76" s="156"/>
      <c r="D76" s="14" t="s">
        <v>51</v>
      </c>
      <c r="E76" s="19">
        <v>0</v>
      </c>
      <c r="F76" s="19">
        <v>0</v>
      </c>
      <c r="G76" s="5">
        <v>0</v>
      </c>
      <c r="H76" s="26"/>
      <c r="I76" s="26"/>
      <c r="J76" s="26"/>
      <c r="K76" s="26"/>
      <c r="L76" s="26"/>
      <c r="M76" s="95"/>
      <c r="N76" s="96"/>
      <c r="O76" s="96"/>
      <c r="P76" s="96"/>
      <c r="Q76" s="96"/>
      <c r="R76" s="96"/>
      <c r="S76" s="96"/>
      <c r="T76" s="96"/>
      <c r="U76" s="96"/>
      <c r="V76" s="97"/>
    </row>
    <row r="77" spans="1:23" ht="33.75" customHeight="1" x14ac:dyDescent="0.25">
      <c r="A77" s="149"/>
      <c r="B77" s="152"/>
      <c r="C77" s="156"/>
      <c r="D77" s="14" t="s">
        <v>12</v>
      </c>
      <c r="E77" s="39">
        <v>0</v>
      </c>
      <c r="F77" s="19">
        <v>0</v>
      </c>
      <c r="G77" s="5">
        <v>0</v>
      </c>
      <c r="H77" s="26"/>
      <c r="I77" s="26"/>
      <c r="J77" s="26"/>
      <c r="K77" s="26"/>
      <c r="L77" s="26"/>
      <c r="M77" s="95"/>
      <c r="N77" s="96"/>
      <c r="O77" s="96"/>
      <c r="P77" s="96"/>
      <c r="Q77" s="96"/>
      <c r="R77" s="96"/>
      <c r="S77" s="96"/>
      <c r="T77" s="96"/>
      <c r="U77" s="96"/>
      <c r="V77" s="97"/>
    </row>
    <row r="78" spans="1:23" ht="33.75" customHeight="1" thickBot="1" x14ac:dyDescent="0.3">
      <c r="A78" s="154"/>
      <c r="B78" s="161"/>
      <c r="C78" s="156"/>
      <c r="D78" s="41" t="s">
        <v>11</v>
      </c>
      <c r="E78" s="20">
        <v>3404.4</v>
      </c>
      <c r="F78" s="36">
        <v>1487.2</v>
      </c>
      <c r="G78" s="7">
        <f>F78/E78*100</f>
        <v>43.684643402655389</v>
      </c>
      <c r="H78" s="26"/>
      <c r="I78" s="26"/>
      <c r="J78" s="26"/>
      <c r="K78" s="26"/>
      <c r="L78" s="26"/>
      <c r="M78" s="95"/>
      <c r="N78" s="96"/>
      <c r="O78" s="96"/>
      <c r="P78" s="96"/>
      <c r="Q78" s="96"/>
      <c r="R78" s="96"/>
      <c r="S78" s="96"/>
      <c r="T78" s="96"/>
      <c r="U78" s="96"/>
      <c r="V78" s="97"/>
    </row>
    <row r="79" spans="1:23" ht="32.25" customHeight="1" thickBot="1" x14ac:dyDescent="0.3">
      <c r="A79" s="150"/>
      <c r="B79" s="153"/>
      <c r="C79" s="157"/>
      <c r="D79" s="72" t="s">
        <v>6</v>
      </c>
      <c r="E79" s="73">
        <v>0</v>
      </c>
      <c r="F79" s="47">
        <v>0</v>
      </c>
      <c r="G79" s="51">
        <v>0</v>
      </c>
      <c r="H79" s="26"/>
      <c r="I79" s="26"/>
      <c r="J79" s="26"/>
      <c r="K79" s="26"/>
      <c r="L79" s="26"/>
      <c r="M79" s="98"/>
      <c r="N79" s="99"/>
      <c r="O79" s="99"/>
      <c r="P79" s="99"/>
      <c r="Q79" s="99"/>
      <c r="R79" s="99"/>
      <c r="S79" s="99"/>
      <c r="T79" s="99"/>
      <c r="U79" s="99"/>
      <c r="V79" s="100"/>
    </row>
    <row r="80" spans="1:23" ht="30.75" customHeight="1" x14ac:dyDescent="0.25">
      <c r="A80" s="148">
        <v>16</v>
      </c>
      <c r="B80" s="151" t="s">
        <v>43</v>
      </c>
      <c r="C80" s="155" t="s">
        <v>42</v>
      </c>
      <c r="D80" s="16" t="s">
        <v>1</v>
      </c>
      <c r="E80" s="18">
        <f>E81+E82+E83+E84</f>
        <v>81224.400000000009</v>
      </c>
      <c r="F80" s="18">
        <f>F81+F82+F83+F84</f>
        <v>25903</v>
      </c>
      <c r="G80" s="6">
        <f>F80/E80*100</f>
        <v>31.890663396713297</v>
      </c>
      <c r="H80" s="26"/>
      <c r="I80" s="26"/>
      <c r="J80" s="26"/>
      <c r="K80" s="26"/>
      <c r="L80" s="26"/>
      <c r="M80" s="92" t="s">
        <v>86</v>
      </c>
      <c r="N80" s="140"/>
      <c r="O80" s="140"/>
      <c r="P80" s="140"/>
      <c r="Q80" s="140"/>
      <c r="R80" s="140"/>
      <c r="S80" s="140"/>
      <c r="T80" s="140"/>
      <c r="U80" s="140"/>
      <c r="V80" s="141"/>
      <c r="W80" s="174"/>
    </row>
    <row r="81" spans="1:23" ht="26.25" customHeight="1" x14ac:dyDescent="0.25">
      <c r="A81" s="149"/>
      <c r="B81" s="152"/>
      <c r="C81" s="156"/>
      <c r="D81" s="14" t="s">
        <v>51</v>
      </c>
      <c r="E81" s="19">
        <v>0</v>
      </c>
      <c r="F81" s="19">
        <v>0</v>
      </c>
      <c r="G81" s="5">
        <v>0</v>
      </c>
      <c r="H81" s="26"/>
      <c r="I81" s="26"/>
      <c r="J81" s="26"/>
      <c r="K81" s="26"/>
      <c r="L81" s="26"/>
      <c r="M81" s="142"/>
      <c r="N81" s="143"/>
      <c r="O81" s="143"/>
      <c r="P81" s="143"/>
      <c r="Q81" s="143"/>
      <c r="R81" s="143"/>
      <c r="S81" s="143"/>
      <c r="T81" s="143"/>
      <c r="U81" s="143"/>
      <c r="V81" s="144"/>
      <c r="W81" s="175"/>
    </row>
    <row r="82" spans="1:23" ht="37.5" customHeight="1" x14ac:dyDescent="0.25">
      <c r="A82" s="149"/>
      <c r="B82" s="152"/>
      <c r="C82" s="156"/>
      <c r="D82" s="14" t="s">
        <v>12</v>
      </c>
      <c r="E82" s="20">
        <v>18744</v>
      </c>
      <c r="F82" s="19">
        <v>0</v>
      </c>
      <c r="G82" s="5">
        <v>0</v>
      </c>
      <c r="H82" s="26"/>
      <c r="I82" s="26"/>
      <c r="J82" s="26"/>
      <c r="K82" s="26"/>
      <c r="L82" s="26"/>
      <c r="M82" s="142"/>
      <c r="N82" s="143"/>
      <c r="O82" s="143"/>
      <c r="P82" s="143"/>
      <c r="Q82" s="143"/>
      <c r="R82" s="143"/>
      <c r="S82" s="143"/>
      <c r="T82" s="143"/>
      <c r="U82" s="143"/>
      <c r="V82" s="144"/>
      <c r="W82" s="175"/>
    </row>
    <row r="83" spans="1:23" ht="37.5" customHeight="1" x14ac:dyDescent="0.25">
      <c r="A83" s="154"/>
      <c r="B83" s="161"/>
      <c r="C83" s="156"/>
      <c r="D83" s="15" t="s">
        <v>11</v>
      </c>
      <c r="E83" s="22">
        <v>61828.800000000003</v>
      </c>
      <c r="F83" s="19">
        <v>25903</v>
      </c>
      <c r="G83" s="7">
        <f>F83/E83*100</f>
        <v>41.894715731180284</v>
      </c>
      <c r="H83" s="26"/>
      <c r="I83" s="26"/>
      <c r="J83" s="26"/>
      <c r="K83" s="26"/>
      <c r="L83" s="26"/>
      <c r="M83" s="142"/>
      <c r="N83" s="143"/>
      <c r="O83" s="143"/>
      <c r="P83" s="143"/>
      <c r="Q83" s="143"/>
      <c r="R83" s="143"/>
      <c r="S83" s="143"/>
      <c r="T83" s="143"/>
      <c r="U83" s="143"/>
      <c r="V83" s="144"/>
      <c r="W83" s="175"/>
    </row>
    <row r="84" spans="1:23" ht="23.25" customHeight="1" thickBot="1" x14ac:dyDescent="0.3">
      <c r="A84" s="150"/>
      <c r="B84" s="153"/>
      <c r="C84" s="157"/>
      <c r="D84" s="11" t="s">
        <v>53</v>
      </c>
      <c r="E84" s="21">
        <v>651.6</v>
      </c>
      <c r="F84" s="21">
        <v>0</v>
      </c>
      <c r="G84" s="12">
        <v>0</v>
      </c>
      <c r="H84" s="26"/>
      <c r="I84" s="26"/>
      <c r="J84" s="26"/>
      <c r="K84" s="26"/>
      <c r="L84" s="26"/>
      <c r="M84" s="145"/>
      <c r="N84" s="146"/>
      <c r="O84" s="146"/>
      <c r="P84" s="146"/>
      <c r="Q84" s="146"/>
      <c r="R84" s="146"/>
      <c r="S84" s="146"/>
      <c r="T84" s="146"/>
      <c r="U84" s="146"/>
      <c r="V84" s="147"/>
    </row>
    <row r="85" spans="1:23" ht="32.25" customHeight="1" x14ac:dyDescent="0.25">
      <c r="A85" s="148">
        <v>17</v>
      </c>
      <c r="B85" s="155" t="s">
        <v>58</v>
      </c>
      <c r="C85" s="155" t="s">
        <v>44</v>
      </c>
      <c r="D85" s="16" t="s">
        <v>1</v>
      </c>
      <c r="E85" s="90">
        <f>E86+E87+E88</f>
        <v>282282.90000000002</v>
      </c>
      <c r="F85" s="18">
        <f>F86+F87+F88</f>
        <v>142434.29999999999</v>
      </c>
      <c r="G85" s="6">
        <f>F85/E85*100</f>
        <v>50.457997987125665</v>
      </c>
      <c r="H85" s="26"/>
      <c r="I85" s="26"/>
      <c r="J85" s="26"/>
      <c r="K85" s="26"/>
      <c r="L85" s="26"/>
      <c r="M85" s="139" t="s">
        <v>62</v>
      </c>
      <c r="N85" s="140"/>
      <c r="O85" s="140"/>
      <c r="P85" s="140"/>
      <c r="Q85" s="140"/>
      <c r="R85" s="140"/>
      <c r="S85" s="140"/>
      <c r="T85" s="140"/>
      <c r="U85" s="140"/>
      <c r="V85" s="141"/>
    </row>
    <row r="86" spans="1:23" ht="24" customHeight="1" x14ac:dyDescent="0.25">
      <c r="A86" s="149"/>
      <c r="B86" s="156"/>
      <c r="C86" s="156"/>
      <c r="D86" s="14" t="s">
        <v>51</v>
      </c>
      <c r="E86" s="91">
        <v>2973.4</v>
      </c>
      <c r="F86" s="19">
        <v>1486.7</v>
      </c>
      <c r="G86" s="5">
        <v>0</v>
      </c>
      <c r="H86" s="26"/>
      <c r="I86" s="26"/>
      <c r="J86" s="26"/>
      <c r="K86" s="26"/>
      <c r="L86" s="26"/>
      <c r="M86" s="142"/>
      <c r="N86" s="143"/>
      <c r="O86" s="143"/>
      <c r="P86" s="143"/>
      <c r="Q86" s="143"/>
      <c r="R86" s="143"/>
      <c r="S86" s="143"/>
      <c r="T86" s="143"/>
      <c r="U86" s="143"/>
      <c r="V86" s="144"/>
    </row>
    <row r="87" spans="1:23" ht="35.25" customHeight="1" x14ac:dyDescent="0.25">
      <c r="A87" s="149"/>
      <c r="B87" s="156"/>
      <c r="C87" s="156"/>
      <c r="D87" s="14" t="s">
        <v>12</v>
      </c>
      <c r="E87" s="20">
        <v>160822.39999999999</v>
      </c>
      <c r="F87" s="19">
        <v>81377.399999999994</v>
      </c>
      <c r="G87" s="5">
        <f>F87/E87*100</f>
        <v>50.600786955051035</v>
      </c>
      <c r="H87" s="26"/>
      <c r="I87" s="26"/>
      <c r="J87" s="26"/>
      <c r="K87" s="26"/>
      <c r="L87" s="26"/>
      <c r="M87" s="142"/>
      <c r="N87" s="143"/>
      <c r="O87" s="143"/>
      <c r="P87" s="143"/>
      <c r="Q87" s="143"/>
      <c r="R87" s="143"/>
      <c r="S87" s="143"/>
      <c r="T87" s="143"/>
      <c r="U87" s="143"/>
      <c r="V87" s="144"/>
    </row>
    <row r="88" spans="1:23" ht="79.5" customHeight="1" thickBot="1" x14ac:dyDescent="0.3">
      <c r="A88" s="150"/>
      <c r="B88" s="157"/>
      <c r="C88" s="157"/>
      <c r="D88" s="11" t="s">
        <v>11</v>
      </c>
      <c r="E88" s="42">
        <v>118487.1</v>
      </c>
      <c r="F88" s="21">
        <v>59570.2</v>
      </c>
      <c r="G88" s="12">
        <f>F88/E88*100</f>
        <v>50.275684019610566</v>
      </c>
      <c r="H88" s="26"/>
      <c r="I88" s="26"/>
      <c r="J88" s="26"/>
      <c r="K88" s="26"/>
      <c r="L88" s="26"/>
      <c r="M88" s="145"/>
      <c r="N88" s="146"/>
      <c r="O88" s="146"/>
      <c r="P88" s="146"/>
      <c r="Q88" s="146"/>
      <c r="R88" s="146"/>
      <c r="S88" s="146"/>
      <c r="T88" s="146"/>
      <c r="U88" s="146"/>
      <c r="V88" s="147"/>
    </row>
    <row r="89" spans="1:23" ht="31.5" customHeight="1" x14ac:dyDescent="0.25">
      <c r="A89" s="148">
        <v>18</v>
      </c>
      <c r="B89" s="155" t="s">
        <v>46</v>
      </c>
      <c r="C89" s="155" t="s">
        <v>45</v>
      </c>
      <c r="D89" s="16" t="s">
        <v>1</v>
      </c>
      <c r="E89" s="18">
        <f>E90+E91+E92</f>
        <v>14499.7</v>
      </c>
      <c r="F89" s="18">
        <f>F90+F91+F92</f>
        <v>9853.2999999999993</v>
      </c>
      <c r="G89" s="6">
        <f>F89/E89*100</f>
        <v>67.955199073084259</v>
      </c>
      <c r="H89" s="26"/>
      <c r="I89" s="26"/>
      <c r="J89" s="26"/>
      <c r="K89" s="26"/>
      <c r="L89" s="26"/>
      <c r="M89" s="92" t="s">
        <v>87</v>
      </c>
      <c r="N89" s="93"/>
      <c r="O89" s="93"/>
      <c r="P89" s="93"/>
      <c r="Q89" s="93"/>
      <c r="R89" s="93"/>
      <c r="S89" s="93"/>
      <c r="T89" s="93"/>
      <c r="U89" s="93"/>
      <c r="V89" s="94"/>
    </row>
    <row r="90" spans="1:23" ht="24" customHeight="1" x14ac:dyDescent="0.25">
      <c r="A90" s="149"/>
      <c r="B90" s="156"/>
      <c r="C90" s="156"/>
      <c r="D90" s="14" t="s">
        <v>51</v>
      </c>
      <c r="E90" s="19">
        <v>0</v>
      </c>
      <c r="F90" s="19">
        <v>0</v>
      </c>
      <c r="G90" s="5">
        <v>0</v>
      </c>
      <c r="H90" s="26"/>
      <c r="I90" s="26"/>
      <c r="J90" s="26"/>
      <c r="K90" s="26"/>
      <c r="L90" s="26"/>
      <c r="M90" s="95"/>
      <c r="N90" s="96"/>
      <c r="O90" s="96"/>
      <c r="P90" s="96"/>
      <c r="Q90" s="96"/>
      <c r="R90" s="96"/>
      <c r="S90" s="96"/>
      <c r="T90" s="96"/>
      <c r="U90" s="96"/>
      <c r="V90" s="97"/>
    </row>
    <row r="91" spans="1:23" ht="33.75" customHeight="1" x14ac:dyDescent="0.25">
      <c r="A91" s="149"/>
      <c r="B91" s="156"/>
      <c r="C91" s="156"/>
      <c r="D91" s="14" t="s">
        <v>12</v>
      </c>
      <c r="E91" s="39">
        <v>0</v>
      </c>
      <c r="F91" s="19">
        <v>0</v>
      </c>
      <c r="G91" s="5">
        <v>0</v>
      </c>
      <c r="H91" s="26"/>
      <c r="I91" s="26"/>
      <c r="J91" s="26"/>
      <c r="K91" s="26"/>
      <c r="L91" s="26"/>
      <c r="M91" s="95"/>
      <c r="N91" s="96"/>
      <c r="O91" s="96"/>
      <c r="P91" s="96"/>
      <c r="Q91" s="96"/>
      <c r="R91" s="96"/>
      <c r="S91" s="96"/>
      <c r="T91" s="96"/>
      <c r="U91" s="96"/>
      <c r="V91" s="97"/>
    </row>
    <row r="92" spans="1:23" ht="105" customHeight="1" thickBot="1" x14ac:dyDescent="0.3">
      <c r="A92" s="149"/>
      <c r="B92" s="157"/>
      <c r="C92" s="157"/>
      <c r="D92" s="53" t="s">
        <v>11</v>
      </c>
      <c r="E92" s="74">
        <v>14499.7</v>
      </c>
      <c r="F92" s="55">
        <v>9853.2999999999993</v>
      </c>
      <c r="G92" s="56">
        <f>F92/E92*100</f>
        <v>67.955199073084259</v>
      </c>
      <c r="H92" s="26"/>
      <c r="I92" s="26"/>
      <c r="J92" s="26"/>
      <c r="K92" s="26"/>
      <c r="L92" s="26"/>
      <c r="M92" s="98"/>
      <c r="N92" s="99"/>
      <c r="O92" s="99"/>
      <c r="P92" s="99"/>
      <c r="Q92" s="99"/>
      <c r="R92" s="99"/>
      <c r="S92" s="99"/>
      <c r="T92" s="99"/>
      <c r="U92" s="99"/>
      <c r="V92" s="100"/>
    </row>
    <row r="93" spans="1:23" ht="32.25" customHeight="1" x14ac:dyDescent="0.25">
      <c r="A93" s="159">
        <v>19</v>
      </c>
      <c r="B93" s="151" t="s">
        <v>47</v>
      </c>
      <c r="C93" s="155" t="s">
        <v>49</v>
      </c>
      <c r="D93" s="75" t="s">
        <v>1</v>
      </c>
      <c r="E93" s="76">
        <f>E94+E95+E96+E97</f>
        <v>367435.60000000003</v>
      </c>
      <c r="F93" s="18">
        <f>F94+F95+F96+F97</f>
        <v>198334.3</v>
      </c>
      <c r="G93" s="6">
        <f>F93/E93*100</f>
        <v>53.977976004502551</v>
      </c>
      <c r="H93" s="26"/>
      <c r="I93" s="26"/>
      <c r="J93" s="26"/>
      <c r="K93" s="26"/>
      <c r="L93" s="26"/>
      <c r="M93" s="92" t="s">
        <v>61</v>
      </c>
      <c r="N93" s="93"/>
      <c r="O93" s="93"/>
      <c r="P93" s="93"/>
      <c r="Q93" s="93"/>
      <c r="R93" s="93"/>
      <c r="S93" s="93"/>
      <c r="T93" s="93"/>
      <c r="U93" s="93"/>
      <c r="V93" s="94"/>
    </row>
    <row r="94" spans="1:23" ht="33.75" customHeight="1" x14ac:dyDescent="0.25">
      <c r="A94" s="159"/>
      <c r="B94" s="152"/>
      <c r="C94" s="156"/>
      <c r="D94" s="77" t="s">
        <v>51</v>
      </c>
      <c r="E94" s="78">
        <v>0</v>
      </c>
      <c r="F94" s="79">
        <v>0</v>
      </c>
      <c r="G94" s="80">
        <v>0</v>
      </c>
      <c r="H94" s="26"/>
      <c r="I94" s="26"/>
      <c r="J94" s="26"/>
      <c r="K94" s="26"/>
      <c r="L94" s="26"/>
      <c r="M94" s="95"/>
      <c r="N94" s="96"/>
      <c r="O94" s="96"/>
      <c r="P94" s="96"/>
      <c r="Q94" s="96"/>
      <c r="R94" s="96"/>
      <c r="S94" s="96"/>
      <c r="T94" s="96"/>
      <c r="U94" s="96"/>
      <c r="V94" s="97"/>
    </row>
    <row r="95" spans="1:23" ht="37.5" customHeight="1" x14ac:dyDescent="0.25">
      <c r="A95" s="159"/>
      <c r="B95" s="152"/>
      <c r="C95" s="156"/>
      <c r="D95" s="77" t="s">
        <v>12</v>
      </c>
      <c r="E95" s="39">
        <v>12856.7</v>
      </c>
      <c r="F95" s="19">
        <v>6068.3</v>
      </c>
      <c r="G95" s="5">
        <f>F95/E95*100</f>
        <v>47.199514649949052</v>
      </c>
      <c r="H95" s="26"/>
      <c r="I95" s="26"/>
      <c r="J95" s="26"/>
      <c r="K95" s="26"/>
      <c r="L95" s="26"/>
      <c r="M95" s="95"/>
      <c r="N95" s="96"/>
      <c r="O95" s="96"/>
      <c r="P95" s="96"/>
      <c r="Q95" s="96"/>
      <c r="R95" s="96"/>
      <c r="S95" s="96"/>
      <c r="T95" s="96"/>
      <c r="U95" s="96"/>
      <c r="V95" s="97"/>
    </row>
    <row r="96" spans="1:23" ht="32.25" customHeight="1" x14ac:dyDescent="0.25">
      <c r="A96" s="159"/>
      <c r="B96" s="161"/>
      <c r="C96" s="156"/>
      <c r="D96" s="77" t="s">
        <v>11</v>
      </c>
      <c r="E96" s="39">
        <v>354578.9</v>
      </c>
      <c r="F96" s="19">
        <v>192266</v>
      </c>
      <c r="G96" s="5">
        <f>F96/E96*100</f>
        <v>54.223756687157632</v>
      </c>
      <c r="H96" s="26"/>
      <c r="I96" s="26"/>
      <c r="J96" s="26"/>
      <c r="K96" s="26"/>
      <c r="L96" s="26"/>
      <c r="M96" s="95"/>
      <c r="N96" s="96"/>
      <c r="O96" s="96"/>
      <c r="P96" s="96"/>
      <c r="Q96" s="96"/>
      <c r="R96" s="96"/>
      <c r="S96" s="96"/>
      <c r="T96" s="96"/>
      <c r="U96" s="96"/>
      <c r="V96" s="97"/>
    </row>
    <row r="97" spans="1:23" ht="25.5" customHeight="1" thickBot="1" x14ac:dyDescent="0.3">
      <c r="A97" s="160"/>
      <c r="B97" s="153"/>
      <c r="C97" s="157"/>
      <c r="D97" s="41" t="s">
        <v>53</v>
      </c>
      <c r="E97" s="81">
        <v>0</v>
      </c>
      <c r="F97" s="82">
        <v>0</v>
      </c>
      <c r="G97" s="83">
        <v>0</v>
      </c>
      <c r="H97" s="26"/>
      <c r="I97" s="26"/>
      <c r="J97" s="26"/>
      <c r="K97" s="26"/>
      <c r="L97" s="26"/>
      <c r="M97" s="98"/>
      <c r="N97" s="99"/>
      <c r="O97" s="99"/>
      <c r="P97" s="99"/>
      <c r="Q97" s="99"/>
      <c r="R97" s="99"/>
      <c r="S97" s="99"/>
      <c r="T97" s="99"/>
      <c r="U97" s="99"/>
      <c r="V97" s="100"/>
    </row>
    <row r="98" spans="1:23" ht="27.75" customHeight="1" x14ac:dyDescent="0.25">
      <c r="A98" s="159">
        <v>20</v>
      </c>
      <c r="B98" s="155" t="s">
        <v>34</v>
      </c>
      <c r="C98" s="155" t="s">
        <v>26</v>
      </c>
      <c r="D98" s="75" t="s">
        <v>1</v>
      </c>
      <c r="E98" s="76">
        <f>E99+E100+E101+E102</f>
        <v>19028.400000000001</v>
      </c>
      <c r="F98" s="18">
        <f>F99+F100+F101+F102</f>
        <v>0</v>
      </c>
      <c r="G98" s="6">
        <f t="shared" ref="G98:G115" si="3">F98/E98*100</f>
        <v>0</v>
      </c>
      <c r="H98" s="26"/>
      <c r="I98" s="26"/>
      <c r="J98" s="26"/>
      <c r="K98" s="26"/>
      <c r="L98" s="26"/>
      <c r="M98" s="92" t="s">
        <v>68</v>
      </c>
      <c r="N98" s="93"/>
      <c r="O98" s="93"/>
      <c r="P98" s="93"/>
      <c r="Q98" s="93"/>
      <c r="R98" s="93"/>
      <c r="S98" s="93"/>
      <c r="T98" s="93"/>
      <c r="U98" s="93"/>
      <c r="V98" s="94"/>
    </row>
    <row r="99" spans="1:23" ht="27.75" customHeight="1" x14ac:dyDescent="0.25">
      <c r="A99" s="159"/>
      <c r="B99" s="156"/>
      <c r="C99" s="156"/>
      <c r="D99" s="77" t="s">
        <v>51</v>
      </c>
      <c r="E99" s="78">
        <v>6587.1</v>
      </c>
      <c r="F99" s="79">
        <v>0</v>
      </c>
      <c r="G99" s="80">
        <f t="shared" si="3"/>
        <v>0</v>
      </c>
      <c r="H99" s="26"/>
      <c r="I99" s="26"/>
      <c r="J99" s="26"/>
      <c r="K99" s="26"/>
      <c r="L99" s="26"/>
      <c r="M99" s="95"/>
      <c r="N99" s="96"/>
      <c r="O99" s="96"/>
      <c r="P99" s="96"/>
      <c r="Q99" s="96"/>
      <c r="R99" s="96"/>
      <c r="S99" s="96"/>
      <c r="T99" s="96"/>
      <c r="U99" s="96"/>
      <c r="V99" s="97"/>
      <c r="W99" t="s">
        <v>59</v>
      </c>
    </row>
    <row r="100" spans="1:23" ht="33" customHeight="1" x14ac:dyDescent="0.25">
      <c r="A100" s="159"/>
      <c r="B100" s="156"/>
      <c r="C100" s="156"/>
      <c r="D100" s="77" t="s">
        <v>12</v>
      </c>
      <c r="E100" s="39">
        <v>10302.9</v>
      </c>
      <c r="F100" s="19">
        <v>0</v>
      </c>
      <c r="G100" s="5">
        <f t="shared" si="3"/>
        <v>0</v>
      </c>
      <c r="H100" s="26"/>
      <c r="I100" s="26"/>
      <c r="J100" s="26"/>
      <c r="K100" s="26"/>
      <c r="L100" s="26"/>
      <c r="M100" s="95"/>
      <c r="N100" s="96"/>
      <c r="O100" s="96"/>
      <c r="P100" s="96"/>
      <c r="Q100" s="96"/>
      <c r="R100" s="96"/>
      <c r="S100" s="96"/>
      <c r="T100" s="96"/>
      <c r="U100" s="96"/>
      <c r="V100" s="97"/>
    </row>
    <row r="101" spans="1:23" ht="30" customHeight="1" x14ac:dyDescent="0.25">
      <c r="A101" s="159"/>
      <c r="B101" s="156"/>
      <c r="C101" s="156"/>
      <c r="D101" s="77" t="s">
        <v>11</v>
      </c>
      <c r="E101" s="39">
        <v>0</v>
      </c>
      <c r="F101" s="19">
        <v>0</v>
      </c>
      <c r="G101" s="5">
        <v>0</v>
      </c>
      <c r="H101" s="26"/>
      <c r="I101" s="26"/>
      <c r="J101" s="26"/>
      <c r="K101" s="26"/>
      <c r="L101" s="26"/>
      <c r="M101" s="95"/>
      <c r="N101" s="96"/>
      <c r="O101" s="96"/>
      <c r="P101" s="96"/>
      <c r="Q101" s="96"/>
      <c r="R101" s="96"/>
      <c r="S101" s="96"/>
      <c r="T101" s="96"/>
      <c r="U101" s="96"/>
      <c r="V101" s="97"/>
    </row>
    <row r="102" spans="1:23" ht="27" customHeight="1" thickBot="1" x14ac:dyDescent="0.3">
      <c r="A102" s="159"/>
      <c r="B102" s="157"/>
      <c r="C102" s="157"/>
      <c r="D102" s="41" t="s">
        <v>53</v>
      </c>
      <c r="E102" s="81">
        <v>2138.4</v>
      </c>
      <c r="F102" s="82">
        <v>0</v>
      </c>
      <c r="G102" s="83">
        <f>F102/E102*100</f>
        <v>0</v>
      </c>
      <c r="H102" s="26"/>
      <c r="I102" s="26"/>
      <c r="J102" s="26"/>
      <c r="K102" s="26"/>
      <c r="L102" s="26"/>
      <c r="M102" s="98"/>
      <c r="N102" s="99"/>
      <c r="O102" s="99"/>
      <c r="P102" s="99"/>
      <c r="Q102" s="99"/>
      <c r="R102" s="99"/>
      <c r="S102" s="99"/>
      <c r="T102" s="99"/>
      <c r="U102" s="99"/>
      <c r="V102" s="100"/>
    </row>
    <row r="103" spans="1:23" ht="34.5" customHeight="1" x14ac:dyDescent="0.25">
      <c r="A103" s="176">
        <v>21</v>
      </c>
      <c r="B103" s="185" t="s">
        <v>56</v>
      </c>
      <c r="C103" s="155" t="s">
        <v>57</v>
      </c>
      <c r="D103" s="75" t="s">
        <v>1</v>
      </c>
      <c r="E103" s="84">
        <f>E104+E105+E106+E107+E108</f>
        <v>47010.299999999996</v>
      </c>
      <c r="F103" s="85">
        <f>F104+F105+F106+F107+F108</f>
        <v>9658.1999999999989</v>
      </c>
      <c r="G103" s="86">
        <f>F103/E103*100</f>
        <v>20.544859318064336</v>
      </c>
      <c r="H103" s="26"/>
      <c r="I103" s="26"/>
      <c r="J103" s="26"/>
      <c r="K103" s="26"/>
      <c r="L103" s="26"/>
      <c r="M103" s="92" t="s">
        <v>69</v>
      </c>
      <c r="N103" s="179"/>
      <c r="O103" s="179"/>
      <c r="P103" s="179"/>
      <c r="Q103" s="179"/>
      <c r="R103" s="179"/>
      <c r="S103" s="179"/>
      <c r="T103" s="179"/>
      <c r="U103" s="179"/>
      <c r="V103" s="180"/>
    </row>
    <row r="104" spans="1:23" ht="29.25" customHeight="1" x14ac:dyDescent="0.25">
      <c r="A104" s="177"/>
      <c r="B104" s="186"/>
      <c r="C104" s="178"/>
      <c r="D104" s="77" t="s">
        <v>51</v>
      </c>
      <c r="E104" s="39">
        <v>0</v>
      </c>
      <c r="F104" s="19">
        <v>0</v>
      </c>
      <c r="G104" s="5">
        <v>0</v>
      </c>
      <c r="H104" s="26"/>
      <c r="I104" s="26"/>
      <c r="J104" s="26"/>
      <c r="K104" s="26"/>
      <c r="L104" s="26"/>
      <c r="M104" s="181"/>
      <c r="N104" s="182"/>
      <c r="O104" s="182"/>
      <c r="P104" s="182"/>
      <c r="Q104" s="182"/>
      <c r="R104" s="182"/>
      <c r="S104" s="182"/>
      <c r="T104" s="182"/>
      <c r="U104" s="182"/>
      <c r="V104" s="183"/>
    </row>
    <row r="105" spans="1:23" ht="34.5" customHeight="1" x14ac:dyDescent="0.25">
      <c r="A105" s="177"/>
      <c r="B105" s="186"/>
      <c r="C105" s="178"/>
      <c r="D105" s="77" t="s">
        <v>12</v>
      </c>
      <c r="E105" s="39">
        <v>14614</v>
      </c>
      <c r="F105" s="19">
        <v>0</v>
      </c>
      <c r="G105" s="5">
        <f>F105/E105*100</f>
        <v>0</v>
      </c>
      <c r="H105" s="26"/>
      <c r="I105" s="26"/>
      <c r="J105" s="26"/>
      <c r="K105" s="26"/>
      <c r="L105" s="26"/>
      <c r="M105" s="181"/>
      <c r="N105" s="182"/>
      <c r="O105" s="182"/>
      <c r="P105" s="182"/>
      <c r="Q105" s="182"/>
      <c r="R105" s="182"/>
      <c r="S105" s="182"/>
      <c r="T105" s="182"/>
      <c r="U105" s="182"/>
      <c r="V105" s="183"/>
    </row>
    <row r="106" spans="1:23" ht="34.5" customHeight="1" x14ac:dyDescent="0.25">
      <c r="A106" s="177"/>
      <c r="B106" s="186"/>
      <c r="C106" s="178"/>
      <c r="D106" s="77" t="s">
        <v>11</v>
      </c>
      <c r="E106" s="39">
        <v>23686.1</v>
      </c>
      <c r="F106" s="19">
        <v>9320.2999999999993</v>
      </c>
      <c r="G106" s="5">
        <f>F106/E106*100</f>
        <v>39.349238582966379</v>
      </c>
      <c r="H106" s="26"/>
      <c r="I106" s="26"/>
      <c r="J106" s="26"/>
      <c r="K106" s="26"/>
      <c r="L106" s="26"/>
      <c r="M106" s="181"/>
      <c r="N106" s="182"/>
      <c r="O106" s="182"/>
      <c r="P106" s="182"/>
      <c r="Q106" s="182"/>
      <c r="R106" s="182"/>
      <c r="S106" s="182"/>
      <c r="T106" s="182"/>
      <c r="U106" s="182"/>
      <c r="V106" s="183"/>
    </row>
    <row r="107" spans="1:23" ht="34.5" customHeight="1" x14ac:dyDescent="0.25">
      <c r="A107" s="177"/>
      <c r="B107" s="186"/>
      <c r="C107" s="178"/>
      <c r="D107" s="87" t="s">
        <v>67</v>
      </c>
      <c r="E107" s="22">
        <v>6263.2</v>
      </c>
      <c r="F107" s="36">
        <v>0</v>
      </c>
      <c r="G107" s="7">
        <f>F107/E107*100</f>
        <v>0</v>
      </c>
      <c r="H107" s="26"/>
      <c r="I107" s="26"/>
      <c r="J107" s="26"/>
      <c r="K107" s="26"/>
      <c r="L107" s="26"/>
      <c r="M107" s="181"/>
      <c r="N107" s="182"/>
      <c r="O107" s="182"/>
      <c r="P107" s="182"/>
      <c r="Q107" s="182"/>
      <c r="R107" s="182"/>
      <c r="S107" s="182"/>
      <c r="T107" s="182"/>
      <c r="U107" s="182"/>
      <c r="V107" s="183"/>
    </row>
    <row r="108" spans="1:23" ht="34.5" customHeight="1" x14ac:dyDescent="0.25">
      <c r="A108" s="177"/>
      <c r="B108" s="186"/>
      <c r="C108" s="178"/>
      <c r="D108" s="15" t="s">
        <v>6</v>
      </c>
      <c r="E108" s="22">
        <v>2447</v>
      </c>
      <c r="F108" s="36">
        <v>337.9</v>
      </c>
      <c r="G108" s="7">
        <f>F108/E108*100</f>
        <v>13.808745402533715</v>
      </c>
      <c r="H108" s="26"/>
      <c r="I108" s="26"/>
      <c r="J108" s="26"/>
      <c r="K108" s="26"/>
      <c r="L108" s="26"/>
      <c r="M108" s="181"/>
      <c r="N108" s="184"/>
      <c r="O108" s="184"/>
      <c r="P108" s="184"/>
      <c r="Q108" s="184"/>
      <c r="R108" s="184"/>
      <c r="S108" s="184"/>
      <c r="T108" s="184"/>
      <c r="U108" s="184"/>
      <c r="V108" s="183"/>
    </row>
    <row r="109" spans="1:23" ht="37.5" x14ac:dyDescent="0.25">
      <c r="A109" s="172" t="s">
        <v>10</v>
      </c>
      <c r="B109" s="172"/>
      <c r="C109" s="172"/>
      <c r="D109" s="4" t="s">
        <v>9</v>
      </c>
      <c r="E109" s="23">
        <f>E110+E111+E112+E113+E114+E115</f>
        <v>5444407.2999999989</v>
      </c>
      <c r="F109" s="23">
        <f>F110+F111+F112+F113+F114+F115</f>
        <v>2070904.2000000002</v>
      </c>
      <c r="G109" s="34">
        <f t="shared" si="3"/>
        <v>38.037275425738272</v>
      </c>
      <c r="H109" s="88"/>
      <c r="I109" s="88"/>
      <c r="J109" s="88"/>
      <c r="K109" s="88"/>
      <c r="L109" s="88"/>
      <c r="M109" s="173"/>
      <c r="N109" s="173"/>
      <c r="O109" s="173"/>
      <c r="P109" s="173"/>
      <c r="Q109" s="173"/>
      <c r="R109" s="173"/>
      <c r="S109" s="173"/>
      <c r="T109" s="173"/>
      <c r="U109" s="173"/>
      <c r="V109" s="173"/>
    </row>
    <row r="110" spans="1:23" ht="37.5" x14ac:dyDescent="0.25">
      <c r="A110" s="172"/>
      <c r="B110" s="172"/>
      <c r="C110" s="172"/>
      <c r="D110" s="4" t="s">
        <v>2</v>
      </c>
      <c r="E110" s="23">
        <f t="shared" ref="E110:F112" si="4">E7+E12+E17+E22+E27+E31+E36+E41+E46+E52+E57+E62+E67+E72+E76+E81+E86+E90+E94+E99+E104</f>
        <v>70639.899999999994</v>
      </c>
      <c r="F110" s="23">
        <f t="shared" si="4"/>
        <v>32991.199999999997</v>
      </c>
      <c r="G110" s="34">
        <f t="shared" si="3"/>
        <v>46.703350372806298</v>
      </c>
      <c r="H110" s="88"/>
      <c r="I110" s="88"/>
      <c r="J110" s="88"/>
      <c r="K110" s="88"/>
      <c r="L110" s="88"/>
      <c r="M110" s="173"/>
      <c r="N110" s="173"/>
      <c r="O110" s="173"/>
      <c r="P110" s="173"/>
      <c r="Q110" s="173"/>
      <c r="R110" s="173"/>
      <c r="S110" s="173"/>
      <c r="T110" s="173"/>
      <c r="U110" s="173"/>
      <c r="V110" s="173"/>
    </row>
    <row r="111" spans="1:23" ht="56.25" x14ac:dyDescent="0.25">
      <c r="A111" s="172"/>
      <c r="B111" s="172"/>
      <c r="C111" s="172"/>
      <c r="D111" s="4" t="s">
        <v>3</v>
      </c>
      <c r="E111" s="23">
        <f t="shared" si="4"/>
        <v>3666365.9</v>
      </c>
      <c r="F111" s="23">
        <f t="shared" si="4"/>
        <v>1246615.4000000001</v>
      </c>
      <c r="G111" s="34">
        <f t="shared" si="3"/>
        <v>34.001390859542965</v>
      </c>
      <c r="H111" s="88"/>
      <c r="I111" s="88"/>
      <c r="J111" s="88"/>
      <c r="K111" s="88"/>
      <c r="L111" s="88"/>
      <c r="M111" s="173"/>
      <c r="N111" s="173"/>
      <c r="O111" s="173"/>
      <c r="P111" s="173"/>
      <c r="Q111" s="173"/>
      <c r="R111" s="173"/>
      <c r="S111" s="173"/>
      <c r="T111" s="173"/>
      <c r="U111" s="173"/>
      <c r="V111" s="173"/>
    </row>
    <row r="112" spans="1:23" ht="56.25" x14ac:dyDescent="0.25">
      <c r="A112" s="172"/>
      <c r="B112" s="172"/>
      <c r="C112" s="172"/>
      <c r="D112" s="4" t="s">
        <v>4</v>
      </c>
      <c r="E112" s="23">
        <f t="shared" si="4"/>
        <v>1681097.9</v>
      </c>
      <c r="F112" s="23">
        <f t="shared" si="4"/>
        <v>790952.70000000007</v>
      </c>
      <c r="G112" s="34">
        <f t="shared" si="3"/>
        <v>47.049770272153701</v>
      </c>
      <c r="H112" s="88"/>
      <c r="I112" s="88"/>
      <c r="J112" s="88"/>
      <c r="K112" s="88"/>
      <c r="L112" s="88"/>
      <c r="M112" s="173"/>
      <c r="N112" s="173"/>
      <c r="O112" s="173"/>
      <c r="P112" s="173"/>
      <c r="Q112" s="173"/>
      <c r="R112" s="173"/>
      <c r="S112" s="173"/>
      <c r="T112" s="173"/>
      <c r="U112" s="173"/>
      <c r="V112" s="173"/>
    </row>
    <row r="113" spans="1:22" ht="37.5" x14ac:dyDescent="0.25">
      <c r="A113" s="172"/>
      <c r="B113" s="172"/>
      <c r="C113" s="172"/>
      <c r="D113" s="4" t="s">
        <v>5</v>
      </c>
      <c r="E113" s="23">
        <f>E10+E15+E20+E34+E39+E44+E49+E55+E60+E65+E70+E84+E97+E102+E107</f>
        <v>11021.599999999999</v>
      </c>
      <c r="F113" s="23">
        <f>F10+F15+F20+F34+F39+F44+F49+F55+F60+F65+F70+F84+F97+F102+F107</f>
        <v>7</v>
      </c>
      <c r="G113" s="34">
        <f t="shared" si="3"/>
        <v>6.3511649851201279E-2</v>
      </c>
      <c r="H113" s="88"/>
      <c r="I113" s="88"/>
      <c r="J113" s="88"/>
      <c r="K113" s="88"/>
      <c r="L113" s="88"/>
      <c r="M113" s="173"/>
      <c r="N113" s="173"/>
      <c r="O113" s="173"/>
      <c r="P113" s="173"/>
      <c r="Q113" s="173"/>
      <c r="R113" s="173"/>
      <c r="S113" s="173"/>
      <c r="T113" s="173"/>
      <c r="U113" s="173"/>
      <c r="V113" s="173"/>
    </row>
    <row r="114" spans="1:22" ht="37.5" x14ac:dyDescent="0.25">
      <c r="A114" s="172"/>
      <c r="B114" s="172"/>
      <c r="C114" s="172"/>
      <c r="D114" s="4" t="s">
        <v>8</v>
      </c>
      <c r="E114" s="23">
        <f>E25+E79+E108</f>
        <v>2447</v>
      </c>
      <c r="F114" s="23">
        <f>F25+F79+F108</f>
        <v>337.9</v>
      </c>
      <c r="G114" s="34">
        <f t="shared" si="3"/>
        <v>13.808745402533715</v>
      </c>
      <c r="H114" s="88"/>
      <c r="I114" s="88"/>
      <c r="J114" s="88"/>
      <c r="K114" s="88"/>
      <c r="L114" s="88"/>
      <c r="M114" s="173"/>
      <c r="N114" s="173"/>
      <c r="O114" s="173"/>
      <c r="P114" s="173"/>
      <c r="Q114" s="173"/>
      <c r="R114" s="173"/>
      <c r="S114" s="173"/>
      <c r="T114" s="173"/>
      <c r="U114" s="173"/>
      <c r="V114" s="173"/>
    </row>
    <row r="115" spans="1:22" ht="75" x14ac:dyDescent="0.3">
      <c r="A115" s="172"/>
      <c r="B115" s="172"/>
      <c r="C115" s="172"/>
      <c r="D115" s="89" t="s">
        <v>76</v>
      </c>
      <c r="E115" s="23">
        <f>E50</f>
        <v>12835</v>
      </c>
      <c r="F115" s="23">
        <f>F50</f>
        <v>0</v>
      </c>
      <c r="G115" s="34">
        <f t="shared" si="3"/>
        <v>0</v>
      </c>
      <c r="H115" s="88"/>
      <c r="I115" s="88"/>
      <c r="J115" s="88"/>
      <c r="K115" s="88"/>
      <c r="L115" s="88"/>
      <c r="M115" s="173"/>
      <c r="N115" s="173"/>
      <c r="O115" s="173"/>
      <c r="P115" s="173"/>
      <c r="Q115" s="173"/>
      <c r="R115" s="173"/>
      <c r="S115" s="173"/>
      <c r="T115" s="173"/>
      <c r="U115" s="173"/>
      <c r="V115" s="173"/>
    </row>
  </sheetData>
  <autoFilter ref="A5:G114"/>
  <mergeCells count="96">
    <mergeCell ref="A109:B115"/>
    <mergeCell ref="C109:C115"/>
    <mergeCell ref="M109:V115"/>
    <mergeCell ref="W80:W83"/>
    <mergeCell ref="A103:A108"/>
    <mergeCell ref="C103:C108"/>
    <mergeCell ref="M103:V108"/>
    <mergeCell ref="B103:B108"/>
    <mergeCell ref="M98:V102"/>
    <mergeCell ref="M89:V92"/>
    <mergeCell ref="M93:V97"/>
    <mergeCell ref="M80:V84"/>
    <mergeCell ref="M85:V88"/>
    <mergeCell ref="A2:V2"/>
    <mergeCell ref="C93:C97"/>
    <mergeCell ref="C98:C102"/>
    <mergeCell ref="C26:C29"/>
    <mergeCell ref="C6:C10"/>
    <mergeCell ref="C45:C50"/>
    <mergeCell ref="C51:C55"/>
    <mergeCell ref="C56:C60"/>
    <mergeCell ref="C61:C65"/>
    <mergeCell ref="C66:C70"/>
    <mergeCell ref="C16:C20"/>
    <mergeCell ref="C21:C25"/>
    <mergeCell ref="C30:C34"/>
    <mergeCell ref="C40:C44"/>
    <mergeCell ref="F3:G3"/>
    <mergeCell ref="C71:C74"/>
    <mergeCell ref="C75:C79"/>
    <mergeCell ref="C80:C84"/>
    <mergeCell ref="C89:C92"/>
    <mergeCell ref="C85:C88"/>
    <mergeCell ref="A98:A102"/>
    <mergeCell ref="B98:B102"/>
    <mergeCell ref="A93:A97"/>
    <mergeCell ref="B93:B97"/>
    <mergeCell ref="B75:B79"/>
    <mergeCell ref="A80:A84"/>
    <mergeCell ref="B80:B84"/>
    <mergeCell ref="A89:A92"/>
    <mergeCell ref="B89:B92"/>
    <mergeCell ref="D3:D4"/>
    <mergeCell ref="B3:B4"/>
    <mergeCell ref="E3:E4"/>
    <mergeCell ref="B30:B34"/>
    <mergeCell ref="C35:C39"/>
    <mergeCell ref="C3:C4"/>
    <mergeCell ref="C11:C15"/>
    <mergeCell ref="A3:A4"/>
    <mergeCell ref="A21:A25"/>
    <mergeCell ref="B21:B25"/>
    <mergeCell ref="A40:A44"/>
    <mergeCell ref="B40:B44"/>
    <mergeCell ref="A35:A39"/>
    <mergeCell ref="B35:B39"/>
    <mergeCell ref="A11:A15"/>
    <mergeCell ref="B11:B15"/>
    <mergeCell ref="A6:A10"/>
    <mergeCell ref="B6:B10"/>
    <mergeCell ref="A16:A20"/>
    <mergeCell ref="B16:B20"/>
    <mergeCell ref="A45:A50"/>
    <mergeCell ref="B45:B50"/>
    <mergeCell ref="A51:A55"/>
    <mergeCell ref="A26:A29"/>
    <mergeCell ref="B26:B29"/>
    <mergeCell ref="A30:A34"/>
    <mergeCell ref="B51:B55"/>
    <mergeCell ref="B56:B60"/>
    <mergeCell ref="A56:A60"/>
    <mergeCell ref="A61:A65"/>
    <mergeCell ref="B61:B65"/>
    <mergeCell ref="A66:A70"/>
    <mergeCell ref="B66:B70"/>
    <mergeCell ref="A71:A74"/>
    <mergeCell ref="B71:B74"/>
    <mergeCell ref="A75:A79"/>
    <mergeCell ref="A85:A88"/>
    <mergeCell ref="B85:B88"/>
    <mergeCell ref="M71:V74"/>
    <mergeCell ref="M75:V79"/>
    <mergeCell ref="M61:V65"/>
    <mergeCell ref="M66:V70"/>
    <mergeCell ref="M51:V55"/>
    <mergeCell ref="M56:V60"/>
    <mergeCell ref="M3:V4"/>
    <mergeCell ref="M6:V10"/>
    <mergeCell ref="M11:V15"/>
    <mergeCell ref="M16:V20"/>
    <mergeCell ref="M21:V25"/>
    <mergeCell ref="M26:V29"/>
    <mergeCell ref="M30:V34"/>
    <mergeCell ref="M35:V39"/>
    <mergeCell ref="M40:V44"/>
    <mergeCell ref="M45:V50"/>
  </mergeCells>
  <phoneticPr fontId="0" type="noConversion"/>
  <printOptions horizontalCentered="1"/>
  <pageMargins left="0.19685039370078741" right="0.19685039370078741" top="0.19685039370078741" bottom="0.19685039370078741" header="0.19685039370078741" footer="0.11811023622047245"/>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MultiDVD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Нечаева</dc:creator>
  <cp:lastModifiedBy>Винокурова Марина Владимир</cp:lastModifiedBy>
  <cp:lastPrinted>2023-07-26T09:32:36Z</cp:lastPrinted>
  <dcterms:created xsi:type="dcterms:W3CDTF">2014-04-24T11:18:08Z</dcterms:created>
  <dcterms:modified xsi:type="dcterms:W3CDTF">2023-07-27T10:33:46Z</dcterms:modified>
</cp:coreProperties>
</file>