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elevskaiaIA\AppData\Local\Microsoft\Windows\Temporary Internet Files\Content.Outlook\WDMY9YMD\"/>
    </mc:Choice>
  </mc:AlternateContent>
  <bookViews>
    <workbookView xWindow="0" yWindow="0" windowWidth="19200" windowHeight="10005"/>
  </bookViews>
  <sheets>
    <sheet name="Лист1" sheetId="1" r:id="rId1"/>
  </sheets>
  <definedNames>
    <definedName name="_xlnm._FilterDatabase" localSheetId="0" hidden="1">Лист1!$A$5:$G$120</definedName>
    <definedName name="_xlnm.Print_Area" localSheetId="0">Лист1!$A$1:$V$122</definedName>
  </definedNames>
  <calcPr calcId="162913"/>
</workbook>
</file>

<file path=xl/calcChain.xml><?xml version="1.0" encoding="utf-8"?>
<calcChain xmlns="http://schemas.openxmlformats.org/spreadsheetml/2006/main">
  <c r="E120" i="1" l="1"/>
  <c r="F115" i="1"/>
  <c r="F119" i="1"/>
  <c r="E119" i="1"/>
  <c r="F118" i="1"/>
  <c r="E118" i="1"/>
  <c r="G118" i="1" s="1"/>
  <c r="G121" i="1"/>
  <c r="G120" i="1"/>
  <c r="G117" i="1"/>
  <c r="G116" i="1"/>
  <c r="G43" i="1"/>
  <c r="G42" i="1"/>
  <c r="E115" i="1" l="1"/>
  <c r="G103" i="1"/>
  <c r="G102" i="1"/>
  <c r="G99" i="1"/>
  <c r="E117" i="1"/>
  <c r="F99" i="1"/>
  <c r="E99" i="1"/>
  <c r="G64" i="1"/>
  <c r="G89" i="1"/>
  <c r="G88" i="1"/>
  <c r="G86" i="1"/>
  <c r="G87" i="1"/>
  <c r="G85" i="1"/>
  <c r="F85" i="1"/>
  <c r="E85" i="1"/>
  <c r="F16" i="1" l="1"/>
  <c r="E116" i="1"/>
  <c r="F109" i="1" l="1"/>
  <c r="E109" i="1"/>
  <c r="F121" i="1" l="1"/>
  <c r="F120" i="1"/>
  <c r="F117" i="1"/>
  <c r="F116" i="1"/>
  <c r="E121" i="1"/>
  <c r="G115" i="1" l="1"/>
  <c r="F45" i="1"/>
  <c r="E45" i="1"/>
  <c r="F71" i="1" l="1"/>
  <c r="G14" i="1" l="1"/>
  <c r="G13" i="1"/>
  <c r="F11" i="1"/>
  <c r="E11" i="1"/>
  <c r="G11" i="1" s="1"/>
  <c r="G38" i="1" l="1"/>
  <c r="G28" i="1" l="1"/>
  <c r="G68" i="1" l="1"/>
  <c r="F75" i="1" l="1"/>
  <c r="G112" i="1" l="1"/>
  <c r="G114" i="1"/>
  <c r="G17" i="1" l="1"/>
  <c r="G7" i="1"/>
  <c r="G109" i="1" l="1"/>
  <c r="E104" i="1"/>
  <c r="F56" i="1" l="1"/>
  <c r="G106" i="1" l="1"/>
  <c r="G105" i="1"/>
  <c r="G97" i="1"/>
  <c r="G96" i="1"/>
  <c r="G83" i="1"/>
  <c r="G74" i="1"/>
  <c r="G73" i="1"/>
  <c r="G41" i="1"/>
  <c r="G20" i="1"/>
  <c r="G19" i="1"/>
  <c r="G18" i="1"/>
  <c r="G37" i="1"/>
  <c r="G32" i="1"/>
  <c r="G93" i="1"/>
  <c r="F104" i="1"/>
  <c r="F94" i="1"/>
  <c r="F90" i="1"/>
  <c r="F80" i="1"/>
  <c r="F66" i="1"/>
  <c r="F61" i="1"/>
  <c r="F51" i="1"/>
  <c r="F40" i="1"/>
  <c r="F35" i="1"/>
  <c r="F30" i="1"/>
  <c r="F26" i="1"/>
  <c r="F21" i="1"/>
  <c r="F6" i="1"/>
  <c r="G9" i="1"/>
  <c r="G8" i="1"/>
  <c r="G78" i="1"/>
  <c r="G24" i="1"/>
  <c r="G23" i="1"/>
  <c r="G48" i="1"/>
  <c r="G47" i="1"/>
  <c r="G54" i="1" l="1"/>
  <c r="G60" i="1"/>
  <c r="G59" i="1"/>
  <c r="G58" i="1"/>
  <c r="G57" i="1"/>
  <c r="G119" i="1"/>
  <c r="E94" i="1"/>
  <c r="E80" i="1"/>
  <c r="G80" i="1" s="1"/>
  <c r="G94" i="1" l="1"/>
  <c r="E90" i="1"/>
  <c r="G90" i="1" s="1"/>
  <c r="E16" i="1"/>
  <c r="G16" i="1" s="1"/>
  <c r="G45" i="1"/>
  <c r="E21" i="1" l="1"/>
  <c r="G21" i="1" s="1"/>
  <c r="E56" i="1" l="1"/>
  <c r="G56" i="1" s="1"/>
  <c r="E75" i="1" l="1"/>
  <c r="G75" i="1" s="1"/>
  <c r="E6" i="1" l="1"/>
  <c r="G6" i="1" s="1"/>
  <c r="E40" i="1" l="1"/>
  <c r="G40" i="1" s="1"/>
  <c r="E71" i="1"/>
  <c r="G71" i="1" s="1"/>
  <c r="E66" i="1"/>
  <c r="G66" i="1" s="1"/>
  <c r="E61" i="1"/>
  <c r="G61" i="1" s="1"/>
  <c r="E51" i="1"/>
  <c r="G51" i="1" s="1"/>
  <c r="E35" i="1"/>
  <c r="G35" i="1" s="1"/>
  <c r="E30" i="1"/>
  <c r="G30" i="1" s="1"/>
  <c r="E26" i="1"/>
  <c r="G26" i="1" s="1"/>
  <c r="G104" i="1"/>
</calcChain>
</file>

<file path=xl/sharedStrings.xml><?xml version="1.0" encoding="utf-8"?>
<sst xmlns="http://schemas.openxmlformats.org/spreadsheetml/2006/main" count="197" uniqueCount="83">
  <si>
    <t>Источники финансирования</t>
  </si>
  <si>
    <t>Всего по программе</t>
  </si>
  <si>
    <t>Внебюджетные источники</t>
  </si>
  <si>
    <t>Всего по программам</t>
  </si>
  <si>
    <t>Итого по программам</t>
  </si>
  <si>
    <t>Бюджет Березовского района</t>
  </si>
  <si>
    <t>Бюджет автономного округа</t>
  </si>
  <si>
    <t>тыс. руб.</t>
  </si>
  <si>
    <t>%</t>
  </si>
  <si>
    <t xml:space="preserve">Муниципальная программа
Березовского района
</t>
  </si>
  <si>
    <t>Ответственный исполнитель муниципальной программы</t>
  </si>
  <si>
    <t xml:space="preserve">«Социальная поддержка жителей Березовского района» 
</t>
  </si>
  <si>
    <t>Комитет культуры</t>
  </si>
  <si>
    <t xml:space="preserve">«Культурное пространство Березовского района» 
</t>
  </si>
  <si>
    <t xml:space="preserve">«Поддержка занятости населения в Березовском районе» 
</t>
  </si>
  <si>
    <t>Отдел по вопросам малочисленных народов Севера, природопользованию, сельскому хозяйству и экологии</t>
  </si>
  <si>
    <t xml:space="preserve">«Развитие агропромышленного комплекса Березовского района» 
</t>
  </si>
  <si>
    <t>Отдел жилищных программ</t>
  </si>
  <si>
    <t xml:space="preserve">«Развитие жилищной сферы в Березовском районе» 
</t>
  </si>
  <si>
    <t>Управление по жилищно-коммунальному хозяйству</t>
  </si>
  <si>
    <t xml:space="preserve">«Жилищно-коммунальный комплекс в Березовском районе» 
</t>
  </si>
  <si>
    <t xml:space="preserve">«Реализация государственной национальной политики и профилактика экстремизма в Березовском районе» 
</t>
  </si>
  <si>
    <t>Отдел по организации деятельности комиссий</t>
  </si>
  <si>
    <t xml:space="preserve">«Профилактика правонарушений и обеспечение отдельных прав граждан в Березовском районе» 
</t>
  </si>
  <si>
    <t>Муниципальное казенное учреждение «Управление гражданской защиты населения Березовского района»</t>
  </si>
  <si>
    <t xml:space="preserve">«Безопасность жизнедеятельности на территории Березовского района» 
</t>
  </si>
  <si>
    <t xml:space="preserve">«Экологическая безопасность в Березовском районе» 
</t>
  </si>
  <si>
    <t xml:space="preserve">«Формирование современной городской среды в Березовском районе» 
</t>
  </si>
  <si>
    <t>Комитет образования</t>
  </si>
  <si>
    <t xml:space="preserve">«Развитие образования в Березовском районе» 
</t>
  </si>
  <si>
    <t xml:space="preserve">№                           </t>
  </si>
  <si>
    <t xml:space="preserve">«Развитие экономического потенциала Березовского района» 
</t>
  </si>
  <si>
    <t>Отдел информатизации, защиты информации и связи</t>
  </si>
  <si>
    <t xml:space="preserve">«Цифровое развитие Березовского района» 
</t>
  </si>
  <si>
    <t>Отдел транспорта</t>
  </si>
  <si>
    <t xml:space="preserve">«Современная транспортая система Березовского района» 
</t>
  </si>
  <si>
    <t>Комитет по финансам</t>
  </si>
  <si>
    <t>Комитет по земельным ресурсам и управлению муниципальным имуществом</t>
  </si>
  <si>
    <t xml:space="preserve">«Управление муниципальным имуществом в Березовском районе» 
</t>
  </si>
  <si>
    <t xml:space="preserve">«Совершенствование муниципального управления в Березовском районе» 
</t>
  </si>
  <si>
    <t xml:space="preserve">«Устойчивое развитие коренных малочисленных народов Севера в Березовском районе» 
</t>
  </si>
  <si>
    <t>Отдел по бухгалтерскому учету и отчетности</t>
  </si>
  <si>
    <t>Федеральный бюджет</t>
  </si>
  <si>
    <t>.</t>
  </si>
  <si>
    <t>Бюджет поселений</t>
  </si>
  <si>
    <t>Бюджет  поселений</t>
  </si>
  <si>
    <t>Информационно-аналитический отдел</t>
  </si>
  <si>
    <t>«Создание условий для эффективного управления муниципальными финансами в Березовском районе»</t>
  </si>
  <si>
    <t xml:space="preserve"> </t>
  </si>
  <si>
    <t xml:space="preserve">Организовано и проведено: 55 природоохранных и эколо-просветительских мероприятий, с охватом участников 4 331 человек. Высажено 450 деревьев и кустарников. Окружной субботник "Мой чистый дом - Югра", с охватом участников 470 человек. Ликвидировано 6 несанкционированных мест размещения отходов на общей площади 0,5948 га.                                                                                                                                                                                             Акция «Осенние дни древонасаждений» на территории пгт. Березово, с охватом участников 20 человек. Высажен 91 саженец.                                                                                                                                                                   Очистка прибрежной полосы водных объектов от бытового мусора и древесного хлама (25,255 км.), приняло участие 246 волонтеров.                                                                                                                                                                                                                    Установлены ангары (площадки) для временного накопления твердых коммунальных отходов в  пунктах: п. Светлый, с. Теги, пгт. Игрим, п. Сосьва.                                                                             </t>
  </si>
  <si>
    <t xml:space="preserve">Реализованы мероприятия, направленые на решение вопросов по обеспечению выполнения полномочий и функций администрации Березовского района и подведомственных учреждений (МКУ «Хозяйственно-эксплуатационная служба администрации Березовского района», МКУ «Центр бухгалтерского обслуживания»), МКУ «Управления капитального строительства и ремонта Березовского района», Думы Березовского района, Контрольно-счетной палаты.                                                                                                                                                                                                                                                                                                     Осуществление полномочий по образованию и организации деятельности комиссии по делам несовершеннолетних и защите их прав.
</t>
  </si>
  <si>
    <r>
      <rPr>
        <sz val="12"/>
        <rFont val="Times New Roman"/>
        <family val="1"/>
        <charset val="204"/>
      </rPr>
      <t xml:space="preserve">Предоставление дотаций из бюджета Березовского района на выравнивание бюджетной обеспеченности городских, сельских поселений.                                                                                                                                                                                                                                                                                                                                                                                                                                   Обеспечение деятельности Комитета по финансам.                                                                                                                                                                                                                             Обслуживание муниципального долга Березовского района.           </t>
    </r>
    <r>
      <rPr>
        <sz val="12"/>
        <color rgb="FFFF0000"/>
        <rFont val="Times New Roman"/>
        <family val="1"/>
        <charset val="204"/>
      </rPr>
      <t xml:space="preserve">  </t>
    </r>
    <r>
      <rPr>
        <sz val="12"/>
        <color theme="1"/>
        <rFont val="Times New Roman"/>
        <family val="1"/>
        <charset val="204"/>
      </rPr>
      <t xml:space="preserve">                                                                                                                                                                                                      Предоставление субвенций на осуществление отдельных государственных полномочий (бюджетные ассигнования направлялись в городские и сельские поселения на предоставление субвенций на осуществление государственных полномочий на осуществление первичного воинского учета органами местного самоуправления поселений, муниципальных и городских округов).                                                                                                                                                                                                                                                               Предоставление межбюджетных трансфертов городским и сельским поселениям на реализацию наказов избирателей депутатам Думы Ханты-Мансийского автономного округа - Югры. 
</t>
    </r>
  </si>
  <si>
    <t xml:space="preserve">Иные источники. ППК "Фонд развития трриторий " </t>
  </si>
  <si>
    <t>Комитет по экономической политике</t>
  </si>
  <si>
    <t xml:space="preserve">Информация по итогам реализации муниципальных программ Березовского района за 1 квартал 2024 года
</t>
  </si>
  <si>
    <t>Комитет спорта и социальной политики</t>
  </si>
  <si>
    <t xml:space="preserve">«Развитие физической культуры и спорта в Березовском районе» 
</t>
  </si>
  <si>
    <t>«Молодежная политика Березовского района»</t>
  </si>
  <si>
    <t>«Развитие гражданского общества в Березовском районе»</t>
  </si>
  <si>
    <t>Отдел молодежной политики</t>
  </si>
  <si>
    <t xml:space="preserve"> Реализуются мероприятия, направленные на обеспечение деятельности МАУ  "Березовский медиацентр". </t>
  </si>
  <si>
    <t>Результаты реализации программы за январь-март 2024 года</t>
  </si>
  <si>
    <t>Исполнение на 31.03.2024</t>
  </si>
  <si>
    <t>Объем финансирования на 2024 год                   (Уточненный план)            тыс. рублей</t>
  </si>
  <si>
    <t xml:space="preserve">Заключено 11 муниципальных контрактов на приобретение  жилых помещений  (пгт. Березово).                                                                                                                                                                               1 молодой семье выдано свидетельство о предоставлении субсидии на приобретение жилого помещения.                                                                                                                                                                                           За 1 квартал 2024 года расселено  10 семей из 372,7 кв. м аварийного жилья.                                                                                                                                                                               </t>
  </si>
  <si>
    <t xml:space="preserve"> В отчетном периоде в каникулярное время  отработало 3 лагеря с дневным пребыванием детей на базе образовательных учреждений, с охватом 260 детей. Лагеря функционировали в 3 поселениях Березовского района: п. Игрим, сп. Приполярный, д.Хулимсунт.</t>
  </si>
  <si>
    <t>Заключен муниципальный контракт на оказание услуг по обращению с животными на территории Березовского района. За 1 квартал 2024 года отловлено 25 голов животных без владельцев, животные транспортированы в приют г. Нижневартовска.</t>
  </si>
  <si>
    <t>Мероприятия запланированы  на 2,3 и 4 квартал.</t>
  </si>
  <si>
    <t xml:space="preserve">Размещены в СМИ и мессенджерах тематических памяток и буклетов по пожарной безопасности, безопасности на воде. Регулярное (2 раза в неделю) проведение рейдовых мероприятий.    Заключен договор на оказание услуг по предоставлению специализированной гидрологической информации.                                                                                                                                                                                        Реализуются мероприятия, направленные на обеспечение деятельности МКУ "Управление гражданской защиты населения Березовского района". </t>
  </si>
  <si>
    <t>Реализация мероприятий запланирована 3  квартал 2024 г.</t>
  </si>
  <si>
    <t>В рамках мероприятия осуществляется строительство новых зданий общеобразовательных организаций
- образовательно-культурный комплекс в д. Хулимсунт на 160 мест;
- средняя школа в п. Березово на 700 мест.                                                                                                                                                                                                                    Обеспечение деятельности комитета образования,  общеобразовательных организаций и организаций дошкольного образования,  содержание структурного подразделения МАУ "Образовательный центр", МКУ "Централизованная бухгалтерия".</t>
  </si>
  <si>
    <t>Средства направлены на техническое оснащение региональных и муниципальных музеев (приобретены: увлажнитель воздуха, стеллажи, приборный комплекс "ТКА-Хранитель", многофункциональное устройство, подвесная система для картин). Заключен  договор по приобретению (обновлению) баз данных ЛитРес.                                                                                                                                                                                                                                                                                   Приобретены два макета жилищ северных народов (чумов) для МАУ "Саранпаульский дом культуры".                                                                                      Обеспечение деятельности Комитета культуры и подведомственных учреждений. Проведены следующие мероприятия: проводы зимы, традиционный праздник обских угров "Вороний день".Заключен договор с ООО "ПРОЕКТСТРОЙСЕРВИС" на комплексное обследование технического состояния здания краеведческого музея в пгт. Березово.</t>
  </si>
  <si>
    <t xml:space="preserve">Согласование проектных документов по объекту капитального строительства "Спортивный зал имени руслана Проводникова в пгт. Березово.                                                                                                                                                                                                                                                                                                      Проведены 55 мероприятий: муниципального уровня -22, регионального-20, Всероссийского -3, межрегионального - 2, межрайонного - 8. Наиболее  значимые из них: Открытый Рождественский турнир по волейболу среди женских команд; Открытый региональный турнир по мини-футболу среди юношей имени В.Н. Мальцева; Кубок главы Березовского района по волейболу среди мужских и женских команд; XLII открытая Всероссийская массовая лыжная гонка "Лыжня России -2024"; XI Межрегиональный турнир по боксу на "Кубок Руслана Проводникова"; XIX открытый региональный турнир по хоккею с шайбой на "Кубок А.И. Ногтева"; Спортсмены приняли участие в 29 выездных соревнованиях: II этап Всероссийских соревнований юных хоккеистов "Золотая шайба"; Первенство России по гиревому спорту среди юношей и девушек; Параспартакиада Ханты-мансийского АО-Югры по плаванию; Финальное первенство ХМАО-Югры по боксу; Параспартакиада ХМАО-Югры по пауэрлифтингу; Первенство УРФО по боксу среди Юношей,   V   межрегиональный турнир по боксу. </t>
  </si>
  <si>
    <t xml:space="preserve">Временно трудоустроено - 34 человека, в том числе: организация общественных работ - 21 чел.;  граждан из числа КМНС - 12 чел.; безработных граждан, испытывающих трудности в поиске работы - 1 чел.
Организовано и проведено:                                                                                                                                                                                                                                                                                                                                                                                                                                                            1 семинар при БУ ХМАО-Югры "Березовская районная больница" на тему "Сердечно-легочная реанимация";                                                                                                                                                                                  2 семинара "О финансовом обеспечении предупредительных мер по сокращению производственного травматизма и профессиональных заболеваний работников и санаторно-курортного лечения работников, занятых на работах с вредными и (или) опасными производственными факторами" (пгт. Березово, пгт. Игрим);                                                                                                                                                                                                                                                                                         3 семинара с работниками учреждений (организаций) района: МАУ ДО "Березовская школа искусств", МБОУ "Березовская средняя общеобразовательная школа", МАОУ "Березовская начальная общеобразовательная школа", МАУ "Березовский центр культуры и досуга "Звездный", МАДОУ детский сад "Кораблик", МАДОУ детский сад "Малышок", МБДОУ детский сад "Солнышко" по вопросам охраны труда. 
8 выставок на базе 4 муниципальных учреждений образования и культуры по двум темам:  
- оказание первой помощи пострадавшим на производстве;
- охрана труда в организации;
Подготовлено 6 памяток (500 экземпляров) по темам: первая помощь пострадавшему при переохлаждении и обморожении; первая помощь пострадавшим при ожогах; алгоритм проведения периодического медицинского осмотра; виды медосмотра; кому нужно проводить медосмотры; первая помощь пострадавшему при ушибах и ранениях.
                                                                                                                                                 </t>
  </si>
  <si>
    <t xml:space="preserve">Предоставлены субсидии на:                                                                                                                                                                                                                                                                            - приобретение материально-технических средств 7 гражданам  из числа коренных малочисленных народов Севера (пгт. Березово - 4, с. Саранпауль - 1, пос. Сосьва-2);                                                                                                                                                                                                                                                                                                           - на оплату обучения правилам безопасного обращения с оружием, управлению самоходными машинами категории "А", управлению маломерными судами;                                                                                                                                                                                                                                                                                                                         - на оплату проезда к месту нахождения организаций, имеющих право проводить указанные виды обучения и обратно 1 чел. (пгт. Березово);                                                                                                                                                                                                  - на продукцию охоты - 1 организации ( с. Саранпауль - 1);                                                                                                                                                                                                               -на возмещение затрат на оплату коммунальных услуг, понесенных в ходе заготовки и переработки продукции традиционной хозяйственной деятельности 1 организации, пос. Сосьва-1;                                                                                                                                                                                                                         Проведена межмуниципальная выставка-ярмарка и мастер-классы традиционных народных обско-угорских народов "ХОШУМ-ХОТ" (Теплый дом). Количество участников 40 человек. </t>
  </si>
  <si>
    <t xml:space="preserve"> Проведена межмуниципальная выставка-ярмарка "Ярмарка Березовского уезда";                                                                                                                                  корректировка стратегии социально-экономического развития Березовского района до 2036 года.                                                                                                                                      </t>
  </si>
  <si>
    <t xml:space="preserve">Произведена оплата за выполненые услуги, связанные с осуществлением регулярных перевозок пассажиров и багажа автомобильным  транспортом по муниципальным маршрутам регулярных перевозок в границах Березовского района по регулируемым тарифам. Перевезено 2 226 пассажиров, выполнено 192 рейса.                                                                                                                                                                                                                                                                 Предоставлены субсидии:                                                                                                                                                                                                                                                                                 на возмещение недополученных доходов от пассажирских перевозок воздушным транспортом, на возмещение убытков от основной деятельности аэропортов и посадочных площадок, возникших в результате регулирования тарифов на перевозку пассажиров и багажа воздушным транспортом между поселениями в границах Березовского района. Перевезено 307 человек, выполнено  16 рейсооборотов.                                                                                            </t>
  </si>
  <si>
    <t>Средства направлены на содержание площадок временного накопления отходов в п. Светлый, п. Приполярный, д. Хулимсунт</t>
  </si>
  <si>
    <r>
      <t>"Реконструкция и расширение канализационных очистных сооружений до 2000 м3/сут. в пгт. Березово" заключен муниципальный контракт, ведутся подготовительные работы, расчистка стройплощадки; выполнены кадастровые работы по объектам  ВОС Березово и ВОС светлый.</t>
    </r>
    <r>
      <rPr>
        <sz val="12"/>
        <rFont val="Times New Roman"/>
        <family val="1"/>
        <charset val="204"/>
      </rPr>
      <t xml:space="preserve">                           </t>
    </r>
    <r>
      <rPr>
        <sz val="12"/>
        <color theme="1"/>
        <rFont val="Times New Roman"/>
        <family val="1"/>
        <charset val="204"/>
      </rPr>
      <t xml:space="preserve">                                                                                                                                                                                                                                                                                                                                                                               Предоставлены субсидии:                                                                                                                                                                                                                                                                                               на возмещение недополученных доходов, организациям, осуществляющим реализацию населению сжиженного газа;                                                                                                                                                                                                                                                                                                                                                                                                                                                                                                                                                                        на 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по социально ориентированным тарифам;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                                                                                                                                                                                                             на возмещение недополученных доходов при оказании коммунальных услуг по регулируемым ценам.                                                                                                                                                                                                                                                                                                                                                                                                                                                                                                                                                                                                                                                                                                                                                                                                                                                                                                            </t>
    </r>
  </si>
  <si>
    <r>
      <rPr>
        <sz val="12"/>
        <rFont val="Times New Roman"/>
        <family val="1"/>
        <charset val="204"/>
      </rPr>
      <t>Содержание и техническое обслуживание систем видеонаблюдение (53 видеокамеры).                                                                                                                                  Выплата материального стимулирования членам добровольной народной дружины сп.Хулимсунт, гп. Березово.Проведено 4 заседания административной комиссии, рассмотрено 25 административных дел, из них: по 7 делам принято решение о назначении наказания в виде штрафа, по 17 делам принято решение о назначении наказания в виде предупреждения,по 1 делу принято решение о возвращении на доработку.                                                                                                                                                                                                                                                                                                                 Организованы и проведены: беседы, библиотечные уроки, выставки (рисунков, книжные и музейные), спортивные, игровые программы, познавательные конкурсы,  викторины в целях предупреждения алкоголизма, наркомании и токсикомании среди несовершеннолетних, пропаганды здорового образа жизни, а также недопущения совершения преступлений и правонарушений в алкогольном или наркотическом опъянении.</t>
    </r>
    <r>
      <rPr>
        <sz val="12"/>
        <color rgb="FFFF0000"/>
        <rFont val="Times New Roman"/>
        <family val="1"/>
        <charset val="204"/>
      </rPr>
      <t xml:space="preserve"> </t>
    </r>
    <r>
      <rPr>
        <sz val="12"/>
        <rFont val="Times New Roman"/>
        <family val="1"/>
        <charset val="204"/>
      </rPr>
      <t xml:space="preserve">Осуществляется реализация переданных полномочий по государственной регистрации актов гражданского состояния.
</t>
    </r>
    <r>
      <rPr>
        <sz val="12"/>
        <color theme="1"/>
        <rFont val="Times New Roman"/>
        <family val="1"/>
        <charset val="204"/>
      </rPr>
      <t xml:space="preserve">
  </t>
    </r>
  </si>
  <si>
    <t xml:space="preserve">Обеспечено техническое сопровождение официального сайта органов местного самоуправления муниципального образования Березовский район;                                                                                                                                                                                                                                                                                                                                       обновление и техническое сопровождение баз данных "1-С";                                                                                                                                                                                                                                                                                                                                                                                                                  оказание информационных услуг с использованием экземпляров системы «Консультант-Плюс»;                                                                                                                                                                           оказание услуг по сопровождению и технической поддержке программного модуля "ГеоКомплекс";                                                                                                                                                                                                             приобретение программного обеспечения "ТехноКад-Муниципалитет"; заключены и находятся на исполнении муниципальные контракты на услуги связи; заключен договор на оказание услуг по защите информации.                                                                                                                                                                                                                         Реализуются мероприятия, направленные на обеспечение деятельности администрации Березовского района.                                                                                                       </t>
  </si>
  <si>
    <t xml:space="preserve">Заключены муниципальные контракты:                                                                                                                                                                                                                                         договор управления многоквартирным домом,                                                                                                                                                                                                                      договор на содержание и текущий ремонт общего имущества многоквартирных домов,                                                                                                                                               на отпуск тепловой энергиив горячей воде,                                                                                                                                                                                                                                          на теплоснабжение,                                                                                                                                                                                                                                                                                           на поставку газа,                                                                                                                                                                                                                                                                                              договор энергоснабжения для муниципальных нужд,                                                                                                                                                                                                          договор на оказание услуг по оценке рыночной стоимости   объектов,                                                                                                                                                                                  договор на оказание услуг по кадастровым работам;                                                                                                                                                                                                            договор на поставку газового котла (пгт. Березово ул. Лесная д.7), на поставку счетчика воды (пгт. Березово ул. Брусничная 5, Шнейдер 27),                                                                                                                                                                                                                                                                                                                                                                                              муниципальный контракт на приобретение здания производственного назначения "Автоматизированная блочно-модульная котельная установка тепловой мощностью 600 кВт для теплоснабжения трех четырехэтажных жилых домов в пгт. Березово)                                                                                                                                                                                                                                                                                                                                                                                                                                                                                                           </t>
  </si>
  <si>
    <t>Проведены районные мероприятия: Открытие "Года семьи" в Березовском районе; XXIII  районный фестиваль гражданско-патриотической песни "Патриот";молодежные мероприятия в рамках Регионального молодежного фестиваля "Действуй"; мероприятия, организованные совместно с Региональным отделением Общероссийского движения детей и молодежи "Движение первых; школьный квартирник с участием молодых исполнителей пгт. Березово; благотворительный турнир по бильярду; турнир по боулингу; игры в боулинг для детей из д. Шайтанка и д.Теги;                                                                                                                                                                                                                           Обеспечение деятельности муниципального автономного учреждения "Звездный"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</si>
</sst>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1" x14ac:knownFonts="1">
    <font>
      <sz val="11"/>
      <color theme="1"/>
      <name val="Calibri"/>
      <family val="2"/>
      <charset val="204"/>
      <scheme val="minor"/>
    </font>
    <font>
      <sz val="12"/>
      <color indexed="8"/>
      <name val="Calibri"/>
      <family val="2"/>
      <charset val="204"/>
    </font>
    <font>
      <sz val="10"/>
      <color indexed="8"/>
      <name val="Times New Roman"/>
      <family val="1"/>
      <charset val="204"/>
    </font>
    <font>
      <sz val="11"/>
      <color rgb="FF006100"/>
      <name val="Calibri"/>
      <family val="2"/>
      <charset val="204"/>
      <scheme val="minor"/>
    </font>
    <font>
      <sz val="12"/>
      <color indexed="8"/>
      <name val="Times New Roman"/>
      <family val="1"/>
      <charset val="204"/>
    </font>
    <font>
      <b/>
      <sz val="16"/>
      <color indexed="8"/>
      <name val="Times New Roman"/>
      <family val="1"/>
      <charset val="204"/>
    </font>
    <font>
      <b/>
      <sz val="14"/>
      <color indexed="8"/>
      <name val="Times New Roman"/>
      <family val="1"/>
      <charset val="204"/>
    </font>
    <font>
      <b/>
      <sz val="16"/>
      <color theme="1"/>
      <name val="Times New Roman"/>
      <family val="1"/>
      <charset val="204"/>
    </font>
    <font>
      <sz val="14"/>
      <color indexed="8"/>
      <name val="Times New Roman"/>
      <family val="1"/>
      <charset val="204"/>
    </font>
    <font>
      <sz val="14"/>
      <name val="Times New Roman"/>
      <family val="1"/>
      <charset val="204"/>
    </font>
    <font>
      <b/>
      <sz val="12"/>
      <color indexed="8"/>
      <name val="Times New Roman"/>
      <family val="1"/>
      <charset val="204"/>
    </font>
    <font>
      <b/>
      <sz val="14"/>
      <name val="Times New Roman"/>
      <family val="1"/>
      <charset val="204"/>
    </font>
    <font>
      <b/>
      <sz val="18"/>
      <color theme="1"/>
      <name val="Calibri"/>
      <family val="2"/>
      <charset val="204"/>
      <scheme val="minor"/>
    </font>
    <font>
      <sz val="12"/>
      <color theme="1"/>
      <name val="Times New Roman"/>
      <family val="1"/>
      <charset val="204"/>
    </font>
    <font>
      <sz val="12"/>
      <name val="Times New Roman"/>
      <family val="1"/>
      <charset val="204"/>
    </font>
    <font>
      <sz val="12"/>
      <color rgb="FFFF0000"/>
      <name val="Times New Roman"/>
      <family val="1"/>
      <charset val="204"/>
    </font>
    <font>
      <sz val="14"/>
      <color theme="1"/>
      <name val="Times New Roman"/>
      <family val="1"/>
      <charset val="204"/>
    </font>
    <font>
      <b/>
      <sz val="14"/>
      <color theme="1"/>
      <name val="Times New Roman"/>
      <family val="1"/>
      <charset val="204"/>
    </font>
    <font>
      <sz val="11"/>
      <color theme="1"/>
      <name val="Times New Roman"/>
      <family val="1"/>
      <charset val="204"/>
    </font>
    <font>
      <b/>
      <sz val="12"/>
      <color theme="1"/>
      <name val="Times New Roman"/>
      <family val="1"/>
      <charset val="204"/>
    </font>
    <font>
      <sz val="18"/>
      <color theme="1"/>
      <name val="Calibri"/>
      <family val="2"/>
      <charset val="204"/>
      <scheme val="minor"/>
    </font>
  </fonts>
  <fills count="4">
    <fill>
      <patternFill patternType="none"/>
    </fill>
    <fill>
      <patternFill patternType="gray125"/>
    </fill>
    <fill>
      <patternFill patternType="solid">
        <fgColor rgb="FFC6EFCE"/>
      </patternFill>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3" fillId="2" borderId="0" applyNumberFormat="0" applyBorder="0" applyAlignment="0" applyProtection="0"/>
  </cellStyleXfs>
  <cellXfs count="218">
    <xf numFmtId="0" fontId="0" fillId="0" borderId="0" xfId="0"/>
    <xf numFmtId="0" fontId="1" fillId="0" borderId="0" xfId="0" applyFont="1"/>
    <xf numFmtId="0" fontId="6" fillId="0" borderId="1" xfId="0" applyFont="1" applyFill="1" applyBorder="1" applyAlignment="1">
      <alignment vertical="center" wrapText="1"/>
    </xf>
    <xf numFmtId="165" fontId="7" fillId="0" borderId="1" xfId="0" applyNumberFormat="1" applyFont="1" applyFill="1" applyBorder="1" applyAlignment="1">
      <alignment horizontal="center" vertical="center"/>
    </xf>
    <xf numFmtId="165" fontId="5" fillId="0" borderId="1" xfId="0" applyNumberFormat="1" applyFont="1" applyFill="1" applyBorder="1" applyAlignment="1">
      <alignment horizontal="center" vertical="center" wrapText="1"/>
    </xf>
    <xf numFmtId="0" fontId="0" fillId="0" borderId="1" xfId="0" applyFill="1" applyBorder="1"/>
    <xf numFmtId="0" fontId="17" fillId="0" borderId="1" xfId="0" applyFont="1" applyFill="1" applyBorder="1" applyAlignment="1">
      <alignment wrapText="1"/>
    </xf>
    <xf numFmtId="0" fontId="18" fillId="0" borderId="0" xfId="0" applyFont="1"/>
    <xf numFmtId="0" fontId="4" fillId="3" borderId="3" xfId="0" applyFont="1" applyFill="1" applyBorder="1" applyAlignment="1">
      <alignment horizontal="center" vertical="top" wrapText="1"/>
    </xf>
    <xf numFmtId="0" fontId="4" fillId="3" borderId="1" xfId="0" applyFont="1" applyFill="1" applyBorder="1" applyAlignment="1">
      <alignment horizontal="center" vertical="top" wrapText="1"/>
    </xf>
    <xf numFmtId="0" fontId="1" fillId="3" borderId="0" xfId="0" applyFont="1" applyFill="1" applyBorder="1"/>
    <xf numFmtId="0" fontId="0" fillId="3" borderId="0" xfId="0" applyFill="1" applyBorder="1"/>
    <xf numFmtId="0" fontId="0" fillId="3" borderId="0" xfId="0" applyFill="1"/>
    <xf numFmtId="0" fontId="4" fillId="3" borderId="11" xfId="0" applyFont="1" applyFill="1" applyBorder="1" applyAlignment="1">
      <alignment horizontal="left" vertical="top" indent="1"/>
    </xf>
    <xf numFmtId="0" fontId="4" fillId="3" borderId="12" xfId="0" applyFont="1" applyFill="1" applyBorder="1" applyAlignment="1">
      <alignment horizontal="center" vertical="top" wrapText="1"/>
    </xf>
    <xf numFmtId="0" fontId="4" fillId="3" borderId="26" xfId="0" applyFont="1" applyFill="1" applyBorder="1" applyAlignment="1">
      <alignment horizontal="center" vertical="top" wrapText="1"/>
    </xf>
    <xf numFmtId="0" fontId="4" fillId="3" borderId="0" xfId="0" applyFont="1" applyFill="1" applyBorder="1" applyAlignment="1">
      <alignment horizontal="center" vertical="top" wrapText="1"/>
    </xf>
    <xf numFmtId="0" fontId="4" fillId="3" borderId="27" xfId="0" applyFont="1" applyFill="1" applyBorder="1" applyAlignment="1">
      <alignment horizontal="center" vertical="top" wrapText="1"/>
    </xf>
    <xf numFmtId="0" fontId="10" fillId="3" borderId="2" xfId="0" applyFont="1" applyFill="1" applyBorder="1" applyAlignment="1">
      <alignment vertical="center" wrapText="1"/>
    </xf>
    <xf numFmtId="165" fontId="6" fillId="3" borderId="2" xfId="0" applyNumberFormat="1"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0" fontId="4" fillId="3" borderId="1" xfId="0" applyFont="1" applyFill="1" applyBorder="1" applyAlignment="1">
      <alignment vertical="center" wrapText="1"/>
    </xf>
    <xf numFmtId="165" fontId="8" fillId="3" borderId="1" xfId="0" applyNumberFormat="1" applyFont="1" applyFill="1" applyBorder="1" applyAlignment="1">
      <alignment horizontal="center" vertical="center" wrapText="1"/>
    </xf>
    <xf numFmtId="164" fontId="8" fillId="3" borderId="1" xfId="0" applyNumberFormat="1" applyFont="1" applyFill="1" applyBorder="1" applyAlignment="1">
      <alignment horizontal="center" vertical="center" wrapText="1"/>
    </xf>
    <xf numFmtId="0" fontId="1" fillId="3" borderId="0" xfId="0" applyFont="1" applyFill="1"/>
    <xf numFmtId="0" fontId="4" fillId="3" borderId="4" xfId="0" applyFont="1" applyFill="1" applyBorder="1" applyAlignment="1">
      <alignment vertical="center" wrapText="1"/>
    </xf>
    <xf numFmtId="165" fontId="8" fillId="3" borderId="4"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0" fontId="4" fillId="3" borderId="3" xfId="0" applyFont="1" applyFill="1" applyBorder="1" applyAlignment="1">
      <alignment vertical="top" wrapText="1"/>
    </xf>
    <xf numFmtId="165" fontId="8" fillId="3" borderId="3" xfId="0" applyNumberFormat="1" applyFont="1" applyFill="1" applyBorder="1" applyAlignment="1">
      <alignment horizontal="center" vertical="top" wrapText="1"/>
    </xf>
    <xf numFmtId="164" fontId="8" fillId="3" borderId="3" xfId="0" applyNumberFormat="1" applyFont="1" applyFill="1" applyBorder="1" applyAlignment="1">
      <alignment horizontal="center" vertical="top" wrapText="1"/>
    </xf>
    <xf numFmtId="0" fontId="10" fillId="3" borderId="2" xfId="0" applyFont="1" applyFill="1" applyBorder="1" applyAlignment="1">
      <alignment wrapText="1"/>
    </xf>
    <xf numFmtId="0" fontId="4" fillId="3" borderId="1" xfId="0" applyFont="1" applyFill="1" applyBorder="1" applyAlignment="1">
      <alignment wrapText="1"/>
    </xf>
    <xf numFmtId="165" fontId="9" fillId="3" borderId="1" xfId="0" applyNumberFormat="1" applyFont="1" applyFill="1" applyBorder="1" applyAlignment="1">
      <alignment horizontal="center" vertical="center"/>
    </xf>
    <xf numFmtId="165" fontId="9" fillId="3" borderId="0" xfId="0" applyNumberFormat="1" applyFont="1" applyFill="1" applyBorder="1" applyAlignment="1">
      <alignment horizontal="center" vertical="center"/>
    </xf>
    <xf numFmtId="165" fontId="9" fillId="3" borderId="3" xfId="0" applyNumberFormat="1" applyFont="1" applyFill="1" applyBorder="1" applyAlignment="1">
      <alignment horizontal="center" vertical="top" wrapText="1"/>
    </xf>
    <xf numFmtId="165" fontId="9" fillId="3" borderId="17" xfId="0" applyNumberFormat="1" applyFont="1" applyFill="1" applyBorder="1" applyAlignment="1">
      <alignment horizontal="center" vertical="center"/>
    </xf>
    <xf numFmtId="0" fontId="4" fillId="3" borderId="10" xfId="0" applyFont="1" applyFill="1" applyBorder="1" applyAlignment="1">
      <alignment vertical="top" wrapText="1"/>
    </xf>
    <xf numFmtId="165" fontId="9" fillId="3" borderId="3" xfId="0" applyNumberFormat="1" applyFont="1" applyFill="1" applyBorder="1" applyAlignment="1">
      <alignment horizontal="center" vertical="top"/>
    </xf>
    <xf numFmtId="0" fontId="19" fillId="3" borderId="2" xfId="0" applyFont="1" applyFill="1" applyBorder="1" applyAlignment="1">
      <alignment vertical="center" wrapText="1"/>
    </xf>
    <xf numFmtId="165" fontId="17" fillId="3" borderId="2" xfId="0" applyNumberFormat="1" applyFont="1" applyFill="1" applyBorder="1" applyAlignment="1">
      <alignment horizontal="center" vertical="center" wrapText="1"/>
    </xf>
    <xf numFmtId="0" fontId="13" fillId="3" borderId="1" xfId="0" applyFont="1" applyFill="1" applyBorder="1" applyAlignment="1">
      <alignment vertical="center" wrapText="1"/>
    </xf>
    <xf numFmtId="165" fontId="16" fillId="3" borderId="1" xfId="0" applyNumberFormat="1" applyFont="1" applyFill="1" applyBorder="1" applyAlignment="1">
      <alignment horizontal="center" vertical="center" wrapText="1"/>
    </xf>
    <xf numFmtId="165" fontId="16" fillId="3" borderId="1" xfId="0" applyNumberFormat="1" applyFont="1" applyFill="1" applyBorder="1" applyAlignment="1">
      <alignment horizontal="center" vertical="center"/>
    </xf>
    <xf numFmtId="165" fontId="16" fillId="3" borderId="16" xfId="0" applyNumberFormat="1" applyFont="1" applyFill="1" applyBorder="1" applyAlignment="1">
      <alignment horizontal="center" vertical="center" wrapText="1"/>
    </xf>
    <xf numFmtId="0" fontId="13" fillId="3" borderId="10" xfId="0" applyFont="1" applyFill="1" applyBorder="1" applyAlignment="1">
      <alignment vertical="top" wrapText="1"/>
    </xf>
    <xf numFmtId="165" fontId="16" fillId="3" borderId="20" xfId="0" applyNumberFormat="1" applyFont="1" applyFill="1" applyBorder="1" applyAlignment="1">
      <alignment horizontal="center" vertical="center"/>
    </xf>
    <xf numFmtId="165" fontId="16" fillId="3" borderId="12" xfId="0" applyNumberFormat="1" applyFont="1" applyFill="1" applyBorder="1" applyAlignment="1">
      <alignment horizontal="center" vertical="center" wrapText="1"/>
    </xf>
    <xf numFmtId="165" fontId="16" fillId="3" borderId="3" xfId="0" applyNumberFormat="1" applyFont="1" applyFill="1" applyBorder="1" applyAlignment="1">
      <alignment horizontal="center" vertical="center" wrapText="1"/>
    </xf>
    <xf numFmtId="164" fontId="6" fillId="3" borderId="18" xfId="0" applyNumberFormat="1" applyFont="1" applyFill="1" applyBorder="1" applyAlignment="1">
      <alignment horizontal="center" vertical="center" wrapText="1"/>
    </xf>
    <xf numFmtId="164" fontId="9" fillId="3" borderId="3" xfId="0" applyNumberFormat="1" applyFont="1" applyFill="1" applyBorder="1" applyAlignment="1">
      <alignment horizontal="center" vertical="top"/>
    </xf>
    <xf numFmtId="0" fontId="1" fillId="3" borderId="15" xfId="0" applyFont="1" applyFill="1" applyBorder="1"/>
    <xf numFmtId="165" fontId="9" fillId="3" borderId="4" xfId="0" applyNumberFormat="1" applyFont="1" applyFill="1" applyBorder="1" applyAlignment="1">
      <alignment horizontal="center" vertical="center"/>
    </xf>
    <xf numFmtId="0" fontId="14" fillId="3" borderId="1" xfId="0" applyFont="1" applyFill="1" applyBorder="1" applyAlignment="1">
      <alignment wrapText="1"/>
    </xf>
    <xf numFmtId="0" fontId="4" fillId="3" borderId="4" xfId="0" applyFont="1" applyFill="1" applyBorder="1" applyAlignment="1">
      <alignment wrapText="1"/>
    </xf>
    <xf numFmtId="165" fontId="9" fillId="3" borderId="15" xfId="0" applyNumberFormat="1" applyFont="1" applyFill="1" applyBorder="1" applyAlignment="1">
      <alignment horizontal="center" vertical="center"/>
    </xf>
    <xf numFmtId="165" fontId="8" fillId="3" borderId="3" xfId="0" applyNumberFormat="1" applyFont="1" applyFill="1" applyBorder="1" applyAlignment="1">
      <alignment horizontal="center" vertical="center" wrapText="1"/>
    </xf>
    <xf numFmtId="164" fontId="8" fillId="3" borderId="3" xfId="0" applyNumberFormat="1" applyFont="1" applyFill="1" applyBorder="1" applyAlignment="1">
      <alignment horizontal="center" vertical="center" wrapText="1"/>
    </xf>
    <xf numFmtId="164" fontId="6" fillId="3" borderId="2" xfId="0" applyNumberFormat="1" applyFont="1" applyFill="1" applyBorder="1" applyAlignment="1">
      <alignment horizontal="center" vertical="center" wrapText="1"/>
    </xf>
    <xf numFmtId="0" fontId="13" fillId="3" borderId="0" xfId="0" applyFont="1" applyFill="1" applyAlignment="1">
      <alignment wrapText="1"/>
    </xf>
    <xf numFmtId="165" fontId="8" fillId="3" borderId="17" xfId="0" applyNumberFormat="1" applyFont="1" applyFill="1" applyBorder="1" applyAlignment="1">
      <alignment horizontal="center" vertical="center" wrapText="1"/>
    </xf>
    <xf numFmtId="0" fontId="3" fillId="3" borderId="0" xfId="1" applyFill="1"/>
    <xf numFmtId="165" fontId="8" fillId="3" borderId="16" xfId="0" applyNumberFormat="1" applyFont="1" applyFill="1" applyBorder="1" applyAlignment="1">
      <alignment horizontal="center" vertical="center" wrapText="1"/>
    </xf>
    <xf numFmtId="0" fontId="4" fillId="3" borderId="1" xfId="0" applyFont="1" applyFill="1" applyBorder="1" applyAlignment="1">
      <alignment vertical="top" wrapText="1"/>
    </xf>
    <xf numFmtId="165" fontId="9" fillId="3" borderId="18" xfId="0" applyNumberFormat="1" applyFont="1" applyFill="1" applyBorder="1" applyAlignment="1">
      <alignment horizontal="center" vertical="top" wrapText="1"/>
    </xf>
    <xf numFmtId="165" fontId="8" fillId="3" borderId="1" xfId="0" applyNumberFormat="1" applyFont="1" applyFill="1" applyBorder="1" applyAlignment="1">
      <alignment horizontal="center" vertical="top" wrapText="1"/>
    </xf>
    <xf numFmtId="164" fontId="8" fillId="3" borderId="1" xfId="0" applyNumberFormat="1" applyFont="1" applyFill="1" applyBorder="1" applyAlignment="1">
      <alignment horizontal="center" vertical="top" wrapText="1"/>
    </xf>
    <xf numFmtId="0" fontId="10" fillId="3" borderId="18" xfId="0" applyFont="1" applyFill="1" applyBorder="1" applyAlignment="1">
      <alignment vertical="center" wrapText="1"/>
    </xf>
    <xf numFmtId="164" fontId="9" fillId="3" borderId="1" xfId="0" applyNumberFormat="1" applyFont="1" applyFill="1" applyBorder="1" applyAlignment="1">
      <alignment horizontal="center" vertical="center"/>
    </xf>
    <xf numFmtId="164" fontId="9" fillId="3" borderId="15" xfId="0" applyNumberFormat="1" applyFont="1" applyFill="1" applyBorder="1" applyAlignment="1">
      <alignment horizontal="center" vertical="center"/>
    </xf>
    <xf numFmtId="165" fontId="9" fillId="3" borderId="14" xfId="0" applyNumberFormat="1" applyFont="1" applyFill="1" applyBorder="1" applyAlignment="1">
      <alignment horizontal="center" vertical="center"/>
    </xf>
    <xf numFmtId="165" fontId="9" fillId="3" borderId="12" xfId="0" applyNumberFormat="1" applyFont="1" applyFill="1" applyBorder="1" applyAlignment="1">
      <alignment horizontal="center" vertical="top"/>
    </xf>
    <xf numFmtId="165" fontId="8" fillId="3" borderId="12" xfId="0" applyNumberFormat="1" applyFont="1" applyFill="1" applyBorder="1" applyAlignment="1">
      <alignment horizontal="center" vertical="top" wrapText="1"/>
    </xf>
    <xf numFmtId="0" fontId="2" fillId="3" borderId="0" xfId="0" applyFont="1" applyFill="1" applyAlignment="1">
      <alignment horizontal="center" wrapText="1"/>
    </xf>
    <xf numFmtId="0" fontId="4" fillId="3" borderId="3" xfId="0" applyFont="1" applyFill="1" applyBorder="1" applyAlignment="1">
      <alignment vertical="center" wrapText="1"/>
    </xf>
    <xf numFmtId="165" fontId="9" fillId="3" borderId="10" xfId="0" applyNumberFormat="1" applyFont="1" applyFill="1" applyBorder="1" applyAlignment="1">
      <alignment horizontal="center" vertical="center" wrapText="1"/>
    </xf>
    <xf numFmtId="165" fontId="9" fillId="3" borderId="3" xfId="0" applyNumberFormat="1" applyFont="1" applyFill="1" applyBorder="1" applyAlignment="1">
      <alignment horizontal="center" vertical="center" wrapText="1"/>
    </xf>
    <xf numFmtId="165" fontId="9" fillId="3" borderId="15" xfId="0" applyNumberFormat="1" applyFont="1" applyFill="1" applyBorder="1" applyAlignment="1">
      <alignment horizontal="center" vertical="top"/>
    </xf>
    <xf numFmtId="0" fontId="4" fillId="3" borderId="12" xfId="0" applyFont="1" applyFill="1" applyBorder="1" applyAlignment="1">
      <alignment vertical="center" wrapText="1"/>
    </xf>
    <xf numFmtId="165" fontId="9" fillId="3" borderId="3" xfId="0" applyNumberFormat="1" applyFont="1" applyFill="1" applyBorder="1" applyAlignment="1">
      <alignment horizontal="center" vertical="center"/>
    </xf>
    <xf numFmtId="165" fontId="11" fillId="3" borderId="2" xfId="0" applyNumberFormat="1" applyFont="1" applyFill="1" applyBorder="1" applyAlignment="1">
      <alignment horizontal="center" vertical="center" wrapText="1"/>
    </xf>
    <xf numFmtId="165" fontId="9" fillId="3" borderId="1" xfId="0" applyNumberFormat="1" applyFont="1" applyFill="1" applyBorder="1" applyAlignment="1">
      <alignment horizontal="center" vertical="center" wrapText="1"/>
    </xf>
    <xf numFmtId="165" fontId="9" fillId="3" borderId="1" xfId="0" applyNumberFormat="1" applyFont="1" applyFill="1" applyBorder="1" applyAlignment="1">
      <alignment horizontal="center" vertical="top"/>
    </xf>
    <xf numFmtId="0" fontId="10" fillId="3" borderId="2" xfId="0" applyFont="1" applyFill="1" applyBorder="1" applyAlignment="1">
      <alignment horizontal="left" vertical="center" wrapText="1"/>
    </xf>
    <xf numFmtId="165" fontId="11" fillId="3" borderId="2" xfId="0" applyNumberFormat="1" applyFont="1" applyFill="1" applyBorder="1" applyAlignment="1">
      <alignment horizontal="center" vertical="center"/>
    </xf>
    <xf numFmtId="0" fontId="4" fillId="3" borderId="1" xfId="0" applyFont="1" applyFill="1" applyBorder="1" applyAlignment="1">
      <alignment horizontal="left" vertical="center" wrapText="1"/>
    </xf>
    <xf numFmtId="165" fontId="9" fillId="3" borderId="18" xfId="0" applyNumberFormat="1" applyFont="1" applyFill="1" applyBorder="1" applyAlignment="1">
      <alignment horizontal="center" vertical="center"/>
    </xf>
    <xf numFmtId="165" fontId="8" fillId="3" borderId="18" xfId="0" applyNumberFormat="1" applyFont="1" applyFill="1" applyBorder="1" applyAlignment="1">
      <alignment horizontal="center" vertical="center" wrapText="1"/>
    </xf>
    <xf numFmtId="164" fontId="8" fillId="3" borderId="18" xfId="0" applyNumberFormat="1" applyFont="1" applyFill="1" applyBorder="1" applyAlignment="1">
      <alignment horizontal="center" vertical="center" wrapText="1"/>
    </xf>
    <xf numFmtId="165" fontId="9" fillId="3" borderId="10" xfId="0" applyNumberFormat="1" applyFont="1" applyFill="1" applyBorder="1" applyAlignment="1">
      <alignment horizontal="center" vertical="center"/>
    </xf>
    <xf numFmtId="165" fontId="8" fillId="3" borderId="10" xfId="0" applyNumberFormat="1" applyFont="1" applyFill="1" applyBorder="1" applyAlignment="1">
      <alignment horizontal="center" vertical="center" wrapText="1"/>
    </xf>
    <xf numFmtId="164" fontId="8" fillId="3" borderId="10" xfId="0" applyNumberFormat="1" applyFont="1" applyFill="1" applyBorder="1" applyAlignment="1">
      <alignment horizontal="center" vertical="center" wrapText="1"/>
    </xf>
    <xf numFmtId="165" fontId="11" fillId="3" borderId="12" xfId="0" applyNumberFormat="1" applyFont="1" applyFill="1" applyBorder="1" applyAlignment="1">
      <alignment horizontal="center" vertical="center"/>
    </xf>
    <xf numFmtId="165" fontId="6" fillId="3" borderId="12" xfId="0" applyNumberFormat="1" applyFont="1" applyFill="1" applyBorder="1" applyAlignment="1">
      <alignment horizontal="center" vertical="center" wrapText="1"/>
    </xf>
    <xf numFmtId="164" fontId="8" fillId="3" borderId="12" xfId="0" applyNumberFormat="1" applyFont="1" applyFill="1" applyBorder="1" applyAlignment="1">
      <alignment horizontal="center" vertical="center" wrapText="1"/>
    </xf>
    <xf numFmtId="0" fontId="4" fillId="3" borderId="4" xfId="0" applyFont="1" applyFill="1" applyBorder="1" applyAlignment="1">
      <alignment horizontal="left" vertical="center" wrapText="1"/>
    </xf>
    <xf numFmtId="165" fontId="9" fillId="3" borderId="4"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165" fontId="0" fillId="0" borderId="0" xfId="0" applyNumberFormat="1"/>
    <xf numFmtId="165" fontId="9" fillId="3" borderId="10" xfId="0" applyNumberFormat="1" applyFont="1" applyFill="1" applyBorder="1" applyAlignment="1">
      <alignment horizontal="center" vertical="top"/>
    </xf>
    <xf numFmtId="165" fontId="8" fillId="3" borderId="10" xfId="0" applyNumberFormat="1" applyFont="1" applyFill="1" applyBorder="1" applyAlignment="1">
      <alignment horizontal="center" vertical="top" wrapText="1"/>
    </xf>
    <xf numFmtId="164" fontId="6" fillId="3" borderId="32" xfId="0" applyNumberFormat="1" applyFont="1" applyFill="1" applyBorder="1" applyAlignment="1">
      <alignment horizontal="center" vertical="center" wrapText="1"/>
    </xf>
    <xf numFmtId="164" fontId="8" fillId="3" borderId="33" xfId="0" applyNumberFormat="1" applyFont="1" applyFill="1" applyBorder="1" applyAlignment="1">
      <alignment horizontal="center" vertical="center" wrapText="1"/>
    </xf>
    <xf numFmtId="164" fontId="8" fillId="3" borderId="34" xfId="0" applyNumberFormat="1" applyFont="1" applyFill="1" applyBorder="1" applyAlignment="1">
      <alignment horizontal="center" vertical="center" wrapText="1"/>
    </xf>
    <xf numFmtId="164" fontId="8" fillId="3" borderId="33" xfId="0" applyNumberFormat="1" applyFont="1" applyFill="1" applyBorder="1" applyAlignment="1">
      <alignment horizontal="center" vertical="top" wrapText="1"/>
    </xf>
    <xf numFmtId="0" fontId="13" fillId="3" borderId="3" xfId="0" applyFont="1" applyFill="1" applyBorder="1" applyAlignment="1">
      <alignment vertical="top" wrapText="1"/>
    </xf>
    <xf numFmtId="165" fontId="16" fillId="3" borderId="3" xfId="0" applyNumberFormat="1" applyFont="1" applyFill="1" applyBorder="1" applyAlignment="1">
      <alignment horizontal="center" vertical="top"/>
    </xf>
    <xf numFmtId="165" fontId="16" fillId="3" borderId="3" xfId="0" applyNumberFormat="1" applyFont="1" applyFill="1" applyBorder="1" applyAlignment="1">
      <alignment horizontal="center" vertical="top" wrapText="1"/>
    </xf>
    <xf numFmtId="164" fontId="16" fillId="3" borderId="36" xfId="0" applyNumberFormat="1" applyFont="1" applyFill="1" applyBorder="1" applyAlignment="1">
      <alignment horizontal="center" vertical="top" wrapText="1"/>
    </xf>
    <xf numFmtId="0" fontId="6" fillId="3" borderId="1" xfId="0" applyFont="1" applyFill="1" applyBorder="1" applyAlignment="1">
      <alignment vertical="center" wrapText="1"/>
    </xf>
    <xf numFmtId="165" fontId="7" fillId="3" borderId="1" xfId="0" applyNumberFormat="1" applyFont="1" applyFill="1" applyBorder="1" applyAlignment="1">
      <alignment horizontal="center" vertical="center"/>
    </xf>
    <xf numFmtId="165" fontId="5" fillId="3" borderId="1" xfId="0" applyNumberFormat="1" applyFont="1" applyFill="1" applyBorder="1" applyAlignment="1">
      <alignment horizontal="center" vertical="center" wrapText="1"/>
    </xf>
    <xf numFmtId="0" fontId="0" fillId="3" borderId="1" xfId="0" applyFill="1" applyBorder="1"/>
    <xf numFmtId="165" fontId="20" fillId="0" borderId="0" xfId="0" applyNumberFormat="1" applyFont="1"/>
    <xf numFmtId="0" fontId="20" fillId="0" borderId="0" xfId="0" applyFont="1"/>
    <xf numFmtId="0" fontId="14" fillId="3" borderId="21" xfId="0" applyFont="1" applyFill="1" applyBorder="1" applyAlignment="1">
      <alignment vertical="top" wrapText="1"/>
    </xf>
    <xf numFmtId="0" fontId="14" fillId="3" borderId="22" xfId="0" applyFont="1" applyFill="1" applyBorder="1" applyAlignment="1">
      <alignment vertical="top" wrapText="1"/>
    </xf>
    <xf numFmtId="0" fontId="14" fillId="3" borderId="23" xfId="0" applyFont="1" applyFill="1" applyBorder="1" applyAlignment="1">
      <alignment vertical="top" wrapText="1"/>
    </xf>
    <xf numFmtId="0" fontId="14" fillId="3" borderId="26" xfId="0" applyFont="1" applyFill="1" applyBorder="1" applyAlignment="1">
      <alignment vertical="top" wrapText="1"/>
    </xf>
    <xf numFmtId="0" fontId="14" fillId="3" borderId="0" xfId="0" applyFont="1" applyFill="1" applyBorder="1" applyAlignment="1">
      <alignment vertical="top" wrapText="1"/>
    </xf>
    <xf numFmtId="0" fontId="14" fillId="3" borderId="27" xfId="0" applyFont="1" applyFill="1" applyBorder="1" applyAlignment="1">
      <alignment vertical="top" wrapText="1"/>
    </xf>
    <xf numFmtId="0" fontId="14" fillId="3" borderId="24" xfId="0" applyFont="1" applyFill="1" applyBorder="1" applyAlignment="1">
      <alignment vertical="top" wrapText="1"/>
    </xf>
    <xf numFmtId="0" fontId="14" fillId="3" borderId="15" xfId="0" applyFont="1" applyFill="1" applyBorder="1" applyAlignment="1">
      <alignment vertical="top" wrapText="1"/>
    </xf>
    <xf numFmtId="0" fontId="14" fillId="3" borderId="25" xfId="0" applyFont="1" applyFill="1" applyBorder="1" applyAlignment="1">
      <alignment vertical="top" wrapText="1"/>
    </xf>
    <xf numFmtId="0" fontId="4" fillId="3" borderId="26"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27" xfId="0" applyFont="1" applyFill="1" applyBorder="1" applyAlignment="1">
      <alignment horizontal="left" vertical="top" wrapText="1"/>
    </xf>
    <xf numFmtId="0" fontId="4" fillId="3" borderId="24" xfId="0" applyFont="1" applyFill="1" applyBorder="1" applyAlignment="1">
      <alignment horizontal="left" vertical="top" wrapText="1"/>
    </xf>
    <xf numFmtId="0" fontId="4" fillId="3" borderId="15" xfId="0" applyFont="1" applyFill="1" applyBorder="1" applyAlignment="1">
      <alignment horizontal="left" vertical="top" wrapText="1"/>
    </xf>
    <xf numFmtId="0" fontId="4" fillId="3" borderId="25" xfId="0" applyFont="1" applyFill="1" applyBorder="1" applyAlignment="1">
      <alignment horizontal="left" vertical="top" wrapText="1"/>
    </xf>
    <xf numFmtId="0" fontId="4" fillId="3" borderId="21" xfId="0" applyFont="1" applyFill="1" applyBorder="1" applyAlignment="1">
      <alignment vertical="top" wrapText="1"/>
    </xf>
    <xf numFmtId="0" fontId="4" fillId="3" borderId="22" xfId="0" applyFont="1" applyFill="1" applyBorder="1" applyAlignment="1">
      <alignment vertical="top" wrapText="1"/>
    </xf>
    <xf numFmtId="0" fontId="4" fillId="3" borderId="23" xfId="0" applyFont="1" applyFill="1" applyBorder="1" applyAlignment="1">
      <alignment vertical="top" wrapText="1"/>
    </xf>
    <xf numFmtId="0" fontId="4" fillId="3" borderId="26" xfId="0" applyFont="1" applyFill="1" applyBorder="1" applyAlignment="1">
      <alignment vertical="top" wrapText="1"/>
    </xf>
    <xf numFmtId="0" fontId="4" fillId="3" borderId="0" xfId="0" applyFont="1" applyFill="1" applyBorder="1" applyAlignment="1">
      <alignment vertical="top" wrapText="1"/>
    </xf>
    <xf numFmtId="0" fontId="4" fillId="3" borderId="27" xfId="0" applyFont="1" applyFill="1" applyBorder="1" applyAlignment="1">
      <alignment vertical="top" wrapText="1"/>
    </xf>
    <xf numFmtId="0" fontId="4" fillId="3" borderId="24" xfId="0" applyFont="1" applyFill="1" applyBorder="1" applyAlignment="1">
      <alignment vertical="top" wrapText="1"/>
    </xf>
    <xf numFmtId="0" fontId="4" fillId="3" borderId="15" xfId="0" applyFont="1" applyFill="1" applyBorder="1" applyAlignment="1">
      <alignment vertical="top" wrapText="1"/>
    </xf>
    <xf numFmtId="0" fontId="4" fillId="3" borderId="25" xfId="0" applyFont="1" applyFill="1" applyBorder="1" applyAlignment="1">
      <alignment vertical="top" wrapText="1"/>
    </xf>
    <xf numFmtId="0" fontId="13" fillId="3" borderId="21" xfId="0" applyFont="1" applyFill="1" applyBorder="1" applyAlignment="1">
      <alignment horizontal="left" vertical="top" wrapText="1"/>
    </xf>
    <xf numFmtId="0" fontId="13" fillId="3" borderId="22" xfId="0" applyFont="1" applyFill="1" applyBorder="1" applyAlignment="1">
      <alignment horizontal="left" vertical="top" wrapText="1"/>
    </xf>
    <xf numFmtId="0" fontId="13" fillId="3" borderId="23" xfId="0" applyFont="1" applyFill="1" applyBorder="1" applyAlignment="1">
      <alignment horizontal="left" vertical="top" wrapText="1"/>
    </xf>
    <xf numFmtId="0" fontId="13" fillId="3" borderId="26" xfId="0" applyFont="1" applyFill="1" applyBorder="1" applyAlignment="1">
      <alignment horizontal="left" vertical="top" wrapText="1"/>
    </xf>
    <xf numFmtId="0" fontId="13" fillId="3" borderId="0" xfId="0" applyFont="1" applyFill="1" applyBorder="1" applyAlignment="1">
      <alignment horizontal="left" vertical="top" wrapText="1"/>
    </xf>
    <xf numFmtId="0" fontId="13" fillId="3" borderId="27" xfId="0" applyFont="1" applyFill="1" applyBorder="1" applyAlignment="1">
      <alignment horizontal="left" vertical="top" wrapText="1"/>
    </xf>
    <xf numFmtId="0" fontId="13" fillId="3" borderId="24" xfId="0" applyFont="1" applyFill="1" applyBorder="1" applyAlignment="1">
      <alignment horizontal="left" vertical="top" wrapText="1"/>
    </xf>
    <xf numFmtId="0" fontId="13" fillId="3" borderId="15" xfId="0" applyFont="1" applyFill="1" applyBorder="1" applyAlignment="1">
      <alignment horizontal="left" vertical="top" wrapText="1"/>
    </xf>
    <xf numFmtId="0" fontId="13" fillId="3" borderId="25" xfId="0" applyFont="1" applyFill="1" applyBorder="1" applyAlignment="1">
      <alignment horizontal="left" vertical="top" wrapText="1"/>
    </xf>
    <xf numFmtId="0" fontId="6" fillId="0" borderId="21" xfId="0" applyFont="1" applyBorder="1" applyAlignment="1">
      <alignment horizontal="center" vertical="top" wrapText="1"/>
    </xf>
    <xf numFmtId="0" fontId="4" fillId="0" borderId="22" xfId="0" applyFont="1" applyBorder="1" applyAlignment="1">
      <alignment horizontal="center" vertical="top" wrapText="1"/>
    </xf>
    <xf numFmtId="0" fontId="4" fillId="0" borderId="23" xfId="0" applyFont="1" applyBorder="1" applyAlignment="1">
      <alignment horizontal="center" vertical="top" wrapText="1"/>
    </xf>
    <xf numFmtId="0" fontId="4" fillId="0" borderId="24" xfId="0" applyFont="1" applyBorder="1" applyAlignment="1">
      <alignment horizontal="center" vertical="top" wrapText="1"/>
    </xf>
    <xf numFmtId="0" fontId="4" fillId="0" borderId="15" xfId="0" applyFont="1" applyBorder="1" applyAlignment="1">
      <alignment horizontal="center" vertical="top" wrapText="1"/>
    </xf>
    <xf numFmtId="0" fontId="4" fillId="0" borderId="25" xfId="0" applyFont="1" applyBorder="1" applyAlignment="1">
      <alignment horizontal="center" vertical="top" wrapText="1"/>
    </xf>
    <xf numFmtId="0" fontId="15" fillId="3" borderId="22" xfId="0" applyFont="1" applyFill="1" applyBorder="1" applyAlignment="1">
      <alignment vertical="top" wrapText="1"/>
    </xf>
    <xf numFmtId="0" fontId="15" fillId="3" borderId="23" xfId="0" applyFont="1" applyFill="1" applyBorder="1" applyAlignment="1">
      <alignment vertical="top" wrapText="1"/>
    </xf>
    <xf numFmtId="0" fontId="15" fillId="3" borderId="26" xfId="0" applyFont="1" applyFill="1" applyBorder="1" applyAlignment="1">
      <alignment vertical="top" wrapText="1"/>
    </xf>
    <xf numFmtId="0" fontId="15" fillId="3" borderId="0" xfId="0" applyFont="1" applyFill="1" applyBorder="1" applyAlignment="1">
      <alignment vertical="top" wrapText="1"/>
    </xf>
    <xf numFmtId="0" fontId="15" fillId="3" borderId="27" xfId="0" applyFont="1" applyFill="1" applyBorder="1" applyAlignment="1">
      <alignment vertical="top" wrapText="1"/>
    </xf>
    <xf numFmtId="0" fontId="15" fillId="3" borderId="24" xfId="0" applyFont="1" applyFill="1" applyBorder="1" applyAlignment="1">
      <alignment vertical="top" wrapText="1"/>
    </xf>
    <xf numFmtId="0" fontId="15" fillId="3" borderId="15" xfId="0" applyFont="1" applyFill="1" applyBorder="1" applyAlignment="1">
      <alignment vertical="top" wrapText="1"/>
    </xf>
    <xf numFmtId="0" fontId="15" fillId="3" borderId="25" xfId="0" applyFont="1" applyFill="1" applyBorder="1" applyAlignment="1">
      <alignment vertical="top" wrapText="1"/>
    </xf>
    <xf numFmtId="0" fontId="13" fillId="3" borderId="21" xfId="0" applyFont="1" applyFill="1" applyBorder="1" applyAlignment="1">
      <alignment vertical="top" wrapText="1"/>
    </xf>
    <xf numFmtId="0" fontId="13" fillId="3" borderId="22" xfId="0" applyFont="1" applyFill="1" applyBorder="1" applyAlignment="1">
      <alignment vertical="top" wrapText="1"/>
    </xf>
    <xf numFmtId="0" fontId="13" fillId="3" borderId="23" xfId="0" applyFont="1" applyFill="1" applyBorder="1" applyAlignment="1">
      <alignment vertical="top" wrapText="1"/>
    </xf>
    <xf numFmtId="0" fontId="13" fillId="3" borderId="26" xfId="0" applyFont="1" applyFill="1" applyBorder="1" applyAlignment="1">
      <alignment vertical="top" wrapText="1"/>
    </xf>
    <xf numFmtId="0" fontId="13" fillId="3" borderId="0" xfId="0" applyFont="1" applyFill="1" applyBorder="1" applyAlignment="1">
      <alignment vertical="top" wrapText="1"/>
    </xf>
    <xf numFmtId="0" fontId="13" fillId="3" borderId="27" xfId="0" applyFont="1" applyFill="1" applyBorder="1" applyAlignment="1">
      <alignment vertical="top" wrapText="1"/>
    </xf>
    <xf numFmtId="0" fontId="13" fillId="3" borderId="24" xfId="0" applyFont="1" applyFill="1" applyBorder="1" applyAlignment="1">
      <alignment vertical="top" wrapText="1"/>
    </xf>
    <xf numFmtId="0" fontId="13" fillId="3" borderId="15" xfId="0" applyFont="1" applyFill="1" applyBorder="1" applyAlignment="1">
      <alignment vertical="top" wrapText="1"/>
    </xf>
    <xf numFmtId="0" fontId="13" fillId="3" borderId="25" xfId="0" applyFont="1" applyFill="1" applyBorder="1" applyAlignment="1">
      <alignment vertical="top" wrapText="1"/>
    </xf>
    <xf numFmtId="0" fontId="4" fillId="3" borderId="6" xfId="0" applyFont="1" applyFill="1" applyBorder="1" applyAlignment="1">
      <alignment horizontal="center" vertical="top"/>
    </xf>
    <xf numFmtId="0" fontId="4" fillId="3" borderId="7" xfId="0" applyFont="1" applyFill="1" applyBorder="1" applyAlignment="1">
      <alignment horizontal="center" vertical="top"/>
    </xf>
    <xf numFmtId="0" fontId="4" fillId="3" borderId="8" xfId="0" applyFont="1" applyFill="1" applyBorder="1" applyAlignment="1">
      <alignment horizontal="center" vertical="top"/>
    </xf>
    <xf numFmtId="0" fontId="8" fillId="3" borderId="2" xfId="0" applyFont="1" applyFill="1" applyBorder="1" applyAlignment="1">
      <alignment horizontal="center" vertical="top" wrapText="1"/>
    </xf>
    <xf numFmtId="0" fontId="8" fillId="3" borderId="1" xfId="0" applyFont="1" applyFill="1" applyBorder="1" applyAlignment="1">
      <alignment horizontal="center" vertical="top" wrapText="1"/>
    </xf>
    <xf numFmtId="0" fontId="8" fillId="3" borderId="3" xfId="0" applyFont="1" applyFill="1" applyBorder="1" applyAlignment="1">
      <alignment horizontal="center" vertical="top" wrapText="1"/>
    </xf>
    <xf numFmtId="0" fontId="4" fillId="3" borderId="9" xfId="0" applyFont="1" applyFill="1" applyBorder="1" applyAlignment="1">
      <alignment horizontal="center" vertical="top"/>
    </xf>
    <xf numFmtId="0" fontId="8" fillId="3" borderId="5" xfId="0" applyFont="1" applyFill="1" applyBorder="1" applyAlignment="1">
      <alignment horizontal="center" vertical="top" wrapText="1"/>
    </xf>
    <xf numFmtId="0" fontId="8" fillId="3" borderId="12" xfId="0" applyFont="1" applyFill="1" applyBorder="1" applyAlignment="1">
      <alignment horizontal="center" vertical="top" wrapText="1"/>
    </xf>
    <xf numFmtId="0" fontId="8" fillId="3" borderId="10" xfId="0" applyFont="1" applyFill="1" applyBorder="1" applyAlignment="1">
      <alignment horizontal="center" vertical="top" wrapText="1"/>
    </xf>
    <xf numFmtId="0" fontId="4" fillId="3" borderId="19" xfId="0" applyFont="1" applyFill="1" applyBorder="1" applyAlignment="1">
      <alignment horizontal="center" vertical="top"/>
    </xf>
    <xf numFmtId="0" fontId="4" fillId="3" borderId="11" xfId="0" applyFont="1" applyFill="1" applyBorder="1" applyAlignment="1">
      <alignment horizontal="center" vertical="top"/>
    </xf>
    <xf numFmtId="0" fontId="4" fillId="3" borderId="13" xfId="0" applyFont="1" applyFill="1" applyBorder="1" applyAlignment="1">
      <alignment horizontal="center" vertical="top"/>
    </xf>
    <xf numFmtId="0" fontId="8" fillId="3" borderId="4" xfId="0" applyFont="1" applyFill="1" applyBorder="1" applyAlignment="1">
      <alignment horizontal="center" vertical="top" wrapText="1"/>
    </xf>
    <xf numFmtId="0" fontId="4" fillId="3" borderId="35" xfId="0" applyFont="1" applyFill="1" applyBorder="1" applyAlignment="1">
      <alignment horizontal="center" vertical="top"/>
    </xf>
    <xf numFmtId="0" fontId="8" fillId="3" borderId="18" xfId="0" applyFont="1" applyFill="1" applyBorder="1" applyAlignment="1">
      <alignment horizontal="center" vertical="top" wrapText="1"/>
    </xf>
    <xf numFmtId="0" fontId="4" fillId="0" borderId="6" xfId="0" applyFont="1" applyBorder="1" applyAlignment="1">
      <alignment horizontal="left" vertical="top" indent="1"/>
    </xf>
    <xf numFmtId="0" fontId="4" fillId="0" borderId="8" xfId="0" applyFont="1" applyBorder="1" applyAlignment="1">
      <alignment horizontal="left" vertical="top" indent="1"/>
    </xf>
    <xf numFmtId="0" fontId="13" fillId="3" borderId="19" xfId="0" applyFont="1" applyFill="1" applyBorder="1" applyAlignment="1">
      <alignment horizontal="center" vertical="top"/>
    </xf>
    <xf numFmtId="0" fontId="13" fillId="3" borderId="11" xfId="0" applyFont="1" applyFill="1" applyBorder="1" applyAlignment="1">
      <alignment horizontal="center" vertical="top"/>
    </xf>
    <xf numFmtId="0" fontId="13" fillId="3" borderId="13" xfId="0" applyFont="1" applyFill="1" applyBorder="1" applyAlignment="1">
      <alignment horizontal="center" vertical="top"/>
    </xf>
    <xf numFmtId="0" fontId="16" fillId="3" borderId="5" xfId="0" applyFont="1" applyFill="1" applyBorder="1" applyAlignment="1">
      <alignment horizontal="center" vertical="top" wrapText="1"/>
    </xf>
    <xf numFmtId="0" fontId="16" fillId="3" borderId="12" xfId="0" applyFont="1" applyFill="1" applyBorder="1" applyAlignment="1">
      <alignment horizontal="center" vertical="top" wrapText="1"/>
    </xf>
    <xf numFmtId="0" fontId="16" fillId="3" borderId="10" xfId="0" applyFont="1" applyFill="1" applyBorder="1" applyAlignment="1">
      <alignment horizontal="center" vertical="top" wrapText="1"/>
    </xf>
    <xf numFmtId="0" fontId="4" fillId="0" borderId="5" xfId="0" applyFont="1" applyBorder="1" applyAlignment="1">
      <alignment horizontal="center" vertical="top" wrapText="1"/>
    </xf>
    <xf numFmtId="0" fontId="4" fillId="0" borderId="10"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8" fillId="3" borderId="20" xfId="0" applyFont="1" applyFill="1" applyBorder="1" applyAlignment="1">
      <alignment horizontal="center" vertical="top" wrapText="1"/>
    </xf>
    <xf numFmtId="49" fontId="12" fillId="0" borderId="0" xfId="0" applyNumberFormat="1" applyFont="1" applyBorder="1" applyAlignment="1">
      <alignment horizontal="center" wrapText="1"/>
    </xf>
    <xf numFmtId="0" fontId="8" fillId="3" borderId="28" xfId="0" applyFont="1" applyFill="1" applyBorder="1" applyAlignment="1">
      <alignment horizontal="center" vertical="top" wrapText="1"/>
    </xf>
    <xf numFmtId="0" fontId="8" fillId="3" borderId="29" xfId="0" applyFont="1" applyFill="1" applyBorder="1" applyAlignment="1">
      <alignment horizontal="center" vertical="top" wrapText="1"/>
    </xf>
    <xf numFmtId="0" fontId="5" fillId="0" borderId="1" xfId="0" applyFont="1" applyFill="1" applyBorder="1" applyAlignment="1">
      <alignment horizontal="center" vertical="top"/>
    </xf>
    <xf numFmtId="0" fontId="0" fillId="0" borderId="1" xfId="0" applyFill="1" applyBorder="1" applyAlignment="1">
      <alignment horizontal="center"/>
    </xf>
    <xf numFmtId="0" fontId="0" fillId="3" borderId="26" xfId="0" applyFill="1" applyBorder="1" applyAlignment="1">
      <alignment wrapText="1"/>
    </xf>
    <xf numFmtId="0" fontId="0" fillId="3" borderId="26" xfId="0" applyFill="1" applyBorder="1" applyAlignment="1"/>
    <xf numFmtId="0" fontId="4" fillId="3" borderId="4" xfId="0" applyFont="1" applyFill="1" applyBorder="1" applyAlignment="1">
      <alignment horizontal="center" vertical="top"/>
    </xf>
    <xf numFmtId="0" fontId="18" fillId="3" borderId="12" xfId="0" applyFont="1" applyFill="1" applyBorder="1" applyAlignment="1">
      <alignment horizontal="center" vertical="top"/>
    </xf>
    <xf numFmtId="0" fontId="0" fillId="3" borderId="12" xfId="0" applyFill="1" applyBorder="1" applyAlignment="1">
      <alignment horizontal="center" vertical="top" wrapText="1"/>
    </xf>
    <xf numFmtId="0" fontId="0" fillId="3" borderId="22" xfId="0" applyFill="1" applyBorder="1" applyAlignment="1">
      <alignment vertical="top" wrapText="1"/>
    </xf>
    <xf numFmtId="0" fontId="0" fillId="3" borderId="23" xfId="0" applyFill="1" applyBorder="1" applyAlignment="1">
      <alignment vertical="top" wrapText="1"/>
    </xf>
    <xf numFmtId="0" fontId="0" fillId="3" borderId="26" xfId="0" applyFill="1" applyBorder="1" applyAlignment="1">
      <alignment vertical="top" wrapText="1"/>
    </xf>
    <xf numFmtId="0" fontId="0" fillId="3" borderId="0" xfId="0" applyFill="1" applyAlignment="1">
      <alignment vertical="top" wrapText="1"/>
    </xf>
    <xf numFmtId="0" fontId="0" fillId="3" borderId="27" xfId="0" applyFill="1" applyBorder="1" applyAlignment="1">
      <alignment vertical="top" wrapText="1"/>
    </xf>
    <xf numFmtId="0" fontId="0" fillId="3" borderId="0" xfId="0" applyFill="1" applyBorder="1" applyAlignment="1">
      <alignment vertical="top" wrapText="1"/>
    </xf>
    <xf numFmtId="0" fontId="8" fillId="3" borderId="30" xfId="0" applyFont="1" applyFill="1" applyBorder="1" applyAlignment="1">
      <alignment horizontal="center" vertical="top" wrapText="1"/>
    </xf>
    <xf numFmtId="0" fontId="0" fillId="3" borderId="31" xfId="0" applyFill="1" applyBorder="1" applyAlignment="1">
      <alignment horizontal="center" vertical="top" wrapText="1"/>
    </xf>
  </cellXfs>
  <cellStyles count="2">
    <cellStyle name="Обычный" xfId="0" builtinId="0"/>
    <cellStyle name="Хороший" xfId="1"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X137"/>
  <sheetViews>
    <sheetView tabSelected="1" view="pageBreakPreview" topLeftCell="D115" zoomScale="80" zoomScaleNormal="30" zoomScaleSheetLayoutView="80" workbookViewId="0">
      <selection activeCell="M129" sqref="M129"/>
    </sheetView>
  </sheetViews>
  <sheetFormatPr defaultRowHeight="15" x14ac:dyDescent="0.25"/>
  <cols>
    <col min="1" max="1" width="5.7109375" style="7" customWidth="1"/>
    <col min="2" max="2" width="29.42578125" customWidth="1"/>
    <col min="3" max="3" width="23.7109375" customWidth="1"/>
    <col min="4" max="4" width="25.42578125" customWidth="1"/>
    <col min="5" max="5" width="22" customWidth="1"/>
    <col min="6" max="6" width="17.7109375" customWidth="1"/>
    <col min="7" max="7" width="12.7109375" customWidth="1"/>
    <col min="8" max="8" width="0.140625" hidden="1" customWidth="1"/>
    <col min="9" max="12" width="9.140625" hidden="1" customWidth="1"/>
    <col min="16" max="16" width="9.140625" customWidth="1"/>
    <col min="22" max="22" width="41.5703125" customWidth="1"/>
    <col min="23" max="23" width="41.85546875" customWidth="1"/>
  </cols>
  <sheetData>
    <row r="2" spans="1:76" ht="24" customHeight="1" thickBot="1" x14ac:dyDescent="0.4">
      <c r="A2" s="200" t="s">
        <v>54</v>
      </c>
      <c r="B2" s="200"/>
      <c r="C2" s="200"/>
      <c r="D2" s="200"/>
      <c r="E2" s="200"/>
      <c r="F2" s="200"/>
      <c r="G2" s="200"/>
      <c r="H2" s="200"/>
      <c r="I2" s="200"/>
      <c r="J2" s="200"/>
      <c r="K2" s="200"/>
      <c r="L2" s="200"/>
      <c r="M2" s="200"/>
      <c r="N2" s="200"/>
      <c r="O2" s="200"/>
      <c r="P2" s="200"/>
      <c r="Q2" s="200"/>
      <c r="R2" s="200"/>
      <c r="S2" s="200"/>
      <c r="T2" s="200"/>
      <c r="U2" s="200"/>
      <c r="V2" s="200"/>
    </row>
    <row r="3" spans="1:76" ht="47.25" customHeight="1" x14ac:dyDescent="0.25">
      <c r="A3" s="187" t="s">
        <v>30</v>
      </c>
      <c r="B3" s="197" t="s">
        <v>9</v>
      </c>
      <c r="C3" s="195" t="s">
        <v>10</v>
      </c>
      <c r="D3" s="195" t="s">
        <v>0</v>
      </c>
      <c r="E3" s="197" t="s">
        <v>63</v>
      </c>
      <c r="F3" s="197" t="s">
        <v>62</v>
      </c>
      <c r="G3" s="197"/>
      <c r="H3" s="1"/>
      <c r="I3" s="1"/>
      <c r="J3" s="1"/>
      <c r="K3" s="1"/>
      <c r="L3" s="1"/>
      <c r="M3" s="148" t="s">
        <v>61</v>
      </c>
      <c r="N3" s="149"/>
      <c r="O3" s="149"/>
      <c r="P3" s="149"/>
      <c r="Q3" s="149"/>
      <c r="R3" s="149"/>
      <c r="S3" s="149"/>
      <c r="T3" s="149"/>
      <c r="U3" s="149"/>
      <c r="V3" s="150"/>
    </row>
    <row r="4" spans="1:76" s="12" customFormat="1" ht="35.25" customHeight="1" thickBot="1" x14ac:dyDescent="0.3">
      <c r="A4" s="188"/>
      <c r="B4" s="198"/>
      <c r="C4" s="196"/>
      <c r="D4" s="196"/>
      <c r="E4" s="198"/>
      <c r="F4" s="8" t="s">
        <v>7</v>
      </c>
      <c r="G4" s="9" t="s">
        <v>8</v>
      </c>
      <c r="H4" s="10"/>
      <c r="I4" s="10"/>
      <c r="J4" s="10"/>
      <c r="K4" s="10"/>
      <c r="L4" s="10"/>
      <c r="M4" s="151"/>
      <c r="N4" s="152"/>
      <c r="O4" s="152"/>
      <c r="P4" s="152"/>
      <c r="Q4" s="152"/>
      <c r="R4" s="152"/>
      <c r="S4" s="152"/>
      <c r="T4" s="152"/>
      <c r="U4" s="152"/>
      <c r="V4" s="153"/>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row>
    <row r="5" spans="1:76" s="12" customFormat="1" ht="13.5" customHeight="1" thickBot="1" x14ac:dyDescent="0.3">
      <c r="A5" s="13"/>
      <c r="B5" s="14"/>
      <c r="C5" s="14"/>
      <c r="D5" s="14"/>
      <c r="E5" s="14"/>
      <c r="F5" s="14"/>
      <c r="G5" s="9"/>
      <c r="H5" s="10"/>
      <c r="I5" s="10"/>
      <c r="J5" s="10"/>
      <c r="K5" s="10"/>
      <c r="L5" s="10"/>
      <c r="M5" s="15"/>
      <c r="N5" s="16"/>
      <c r="O5" s="16"/>
      <c r="P5" s="16"/>
      <c r="Q5" s="16"/>
      <c r="R5" s="16"/>
      <c r="S5" s="16"/>
      <c r="T5" s="16"/>
      <c r="U5" s="16"/>
      <c r="V5" s="17"/>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row>
    <row r="6" spans="1:76" s="12" customFormat="1" ht="33" customHeight="1" x14ac:dyDescent="0.25">
      <c r="A6" s="171">
        <v>1</v>
      </c>
      <c r="B6" s="174" t="s">
        <v>29</v>
      </c>
      <c r="C6" s="178" t="s">
        <v>28</v>
      </c>
      <c r="D6" s="18" t="s">
        <v>1</v>
      </c>
      <c r="E6" s="19">
        <f>E7+E8+E9+E10</f>
        <v>3392242.5</v>
      </c>
      <c r="F6" s="19">
        <f>F7+F8+F9+F10</f>
        <v>406745.4</v>
      </c>
      <c r="G6" s="20">
        <f>F6/E6*100</f>
        <v>11.990457639747159</v>
      </c>
      <c r="H6" s="10"/>
      <c r="I6" s="10"/>
      <c r="J6" s="10"/>
      <c r="K6" s="10"/>
      <c r="L6" s="10"/>
      <c r="M6" s="115" t="s">
        <v>70</v>
      </c>
      <c r="N6" s="116"/>
      <c r="O6" s="116"/>
      <c r="P6" s="116"/>
      <c r="Q6" s="116"/>
      <c r="R6" s="116"/>
      <c r="S6" s="116"/>
      <c r="T6" s="116"/>
      <c r="U6" s="116"/>
      <c r="V6" s="117"/>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row>
    <row r="7" spans="1:76" s="12" customFormat="1" ht="38.25" customHeight="1" x14ac:dyDescent="0.25">
      <c r="A7" s="172"/>
      <c r="B7" s="175"/>
      <c r="C7" s="179"/>
      <c r="D7" s="21" t="s">
        <v>42</v>
      </c>
      <c r="E7" s="22">
        <v>45257.5</v>
      </c>
      <c r="F7" s="22">
        <v>10715.2</v>
      </c>
      <c r="G7" s="23">
        <f>F7/E7*100</f>
        <v>23.676075788543336</v>
      </c>
      <c r="H7" s="24"/>
      <c r="I7" s="24"/>
      <c r="J7" s="24"/>
      <c r="K7" s="24"/>
      <c r="L7" s="24"/>
      <c r="M7" s="118"/>
      <c r="N7" s="119"/>
      <c r="O7" s="119"/>
      <c r="P7" s="119"/>
      <c r="Q7" s="119"/>
      <c r="R7" s="119"/>
      <c r="S7" s="119"/>
      <c r="T7" s="119"/>
      <c r="U7" s="119"/>
      <c r="V7" s="120"/>
    </row>
    <row r="8" spans="1:76" s="12" customFormat="1" ht="38.25" customHeight="1" x14ac:dyDescent="0.25">
      <c r="A8" s="172"/>
      <c r="B8" s="175"/>
      <c r="C8" s="179"/>
      <c r="D8" s="21" t="s">
        <v>6</v>
      </c>
      <c r="E8" s="22">
        <v>2753366.7</v>
      </c>
      <c r="F8" s="22">
        <v>301830</v>
      </c>
      <c r="G8" s="23">
        <f>F8/E8*100</f>
        <v>10.962215821089142</v>
      </c>
      <c r="H8" s="24"/>
      <c r="I8" s="24"/>
      <c r="J8" s="24"/>
      <c r="K8" s="24"/>
      <c r="L8" s="24"/>
      <c r="M8" s="118"/>
      <c r="N8" s="119"/>
      <c r="O8" s="119"/>
      <c r="P8" s="119"/>
      <c r="Q8" s="119"/>
      <c r="R8" s="119"/>
      <c r="S8" s="119"/>
      <c r="T8" s="119"/>
      <c r="U8" s="119"/>
      <c r="V8" s="120"/>
    </row>
    <row r="9" spans="1:76" s="12" customFormat="1" ht="37.5" customHeight="1" x14ac:dyDescent="0.25">
      <c r="A9" s="177"/>
      <c r="B9" s="184"/>
      <c r="C9" s="179"/>
      <c r="D9" s="25" t="s">
        <v>5</v>
      </c>
      <c r="E9" s="26">
        <v>593618.30000000005</v>
      </c>
      <c r="F9" s="26">
        <v>94200.2</v>
      </c>
      <c r="G9" s="27">
        <f>F9/E9*100</f>
        <v>15.868816712692313</v>
      </c>
      <c r="H9" s="24"/>
      <c r="I9" s="24"/>
      <c r="J9" s="24"/>
      <c r="K9" s="24"/>
      <c r="L9" s="24"/>
      <c r="M9" s="118"/>
      <c r="N9" s="119"/>
      <c r="O9" s="119"/>
      <c r="P9" s="119"/>
      <c r="Q9" s="119"/>
      <c r="R9" s="119"/>
      <c r="S9" s="119"/>
      <c r="T9" s="119"/>
      <c r="U9" s="119"/>
      <c r="V9" s="120"/>
    </row>
    <row r="10" spans="1:76" s="12" customFormat="1" ht="33.75" customHeight="1" thickBot="1" x14ac:dyDescent="0.3">
      <c r="A10" s="173"/>
      <c r="B10" s="176"/>
      <c r="C10" s="180"/>
      <c r="D10" s="28" t="s">
        <v>44</v>
      </c>
      <c r="E10" s="29">
        <v>0</v>
      </c>
      <c r="F10" s="29">
        <v>0</v>
      </c>
      <c r="G10" s="30">
        <v>0</v>
      </c>
      <c r="H10" s="24"/>
      <c r="I10" s="24"/>
      <c r="J10" s="24"/>
      <c r="K10" s="24"/>
      <c r="L10" s="24"/>
      <c r="M10" s="121"/>
      <c r="N10" s="122"/>
      <c r="O10" s="122"/>
      <c r="P10" s="122"/>
      <c r="Q10" s="122"/>
      <c r="R10" s="122"/>
      <c r="S10" s="122"/>
      <c r="T10" s="122"/>
      <c r="U10" s="122"/>
      <c r="V10" s="123"/>
    </row>
    <row r="11" spans="1:76" s="12" customFormat="1" ht="32.25" customHeight="1" x14ac:dyDescent="0.25">
      <c r="A11" s="171">
        <v>2</v>
      </c>
      <c r="B11" s="174" t="s">
        <v>11</v>
      </c>
      <c r="C11" s="178" t="s">
        <v>55</v>
      </c>
      <c r="D11" s="31" t="s">
        <v>1</v>
      </c>
      <c r="E11" s="19">
        <f>E12+E13+E14+E15</f>
        <v>13295</v>
      </c>
      <c r="F11" s="19">
        <f>F12+F13+F14+F15</f>
        <v>0</v>
      </c>
      <c r="G11" s="19">
        <f>F11/E11*100</f>
        <v>0</v>
      </c>
      <c r="H11" s="24"/>
      <c r="I11" s="24"/>
      <c r="J11" s="24"/>
      <c r="K11" s="24"/>
      <c r="L11" s="24"/>
      <c r="M11" s="130" t="s">
        <v>65</v>
      </c>
      <c r="N11" s="131"/>
      <c r="O11" s="131"/>
      <c r="P11" s="131"/>
      <c r="Q11" s="131"/>
      <c r="R11" s="131"/>
      <c r="S11" s="131"/>
      <c r="T11" s="131"/>
      <c r="U11" s="131"/>
      <c r="V11" s="132"/>
    </row>
    <row r="12" spans="1:76" s="12" customFormat="1" ht="27.75" customHeight="1" x14ac:dyDescent="0.25">
      <c r="A12" s="172"/>
      <c r="B12" s="175"/>
      <c r="C12" s="179"/>
      <c r="D12" s="32" t="s">
        <v>42</v>
      </c>
      <c r="E12" s="22">
        <v>0</v>
      </c>
      <c r="F12" s="22">
        <v>0</v>
      </c>
      <c r="G12" s="22">
        <v>0</v>
      </c>
      <c r="H12" s="24"/>
      <c r="I12" s="24"/>
      <c r="J12" s="24"/>
      <c r="K12" s="24"/>
      <c r="L12" s="24"/>
      <c r="M12" s="133"/>
      <c r="N12" s="134"/>
      <c r="O12" s="134"/>
      <c r="P12" s="134"/>
      <c r="Q12" s="134"/>
      <c r="R12" s="134"/>
      <c r="S12" s="134"/>
      <c r="T12" s="134"/>
      <c r="U12" s="134"/>
      <c r="V12" s="135"/>
    </row>
    <row r="13" spans="1:76" s="12" customFormat="1" ht="35.25" customHeight="1" x14ac:dyDescent="0.25">
      <c r="A13" s="172"/>
      <c r="B13" s="175"/>
      <c r="C13" s="179"/>
      <c r="D13" s="32" t="s">
        <v>6</v>
      </c>
      <c r="E13" s="33">
        <v>12034.9</v>
      </c>
      <c r="F13" s="22">
        <v>0</v>
      </c>
      <c r="G13" s="22">
        <f>F13/E13*100</f>
        <v>0</v>
      </c>
      <c r="H13" s="24"/>
      <c r="I13" s="24"/>
      <c r="J13" s="24"/>
      <c r="K13" s="24"/>
      <c r="L13" s="24"/>
      <c r="M13" s="133"/>
      <c r="N13" s="134"/>
      <c r="O13" s="134"/>
      <c r="P13" s="134"/>
      <c r="Q13" s="134"/>
      <c r="R13" s="134"/>
      <c r="S13" s="134"/>
      <c r="T13" s="134"/>
      <c r="U13" s="134"/>
      <c r="V13" s="135"/>
    </row>
    <row r="14" spans="1:76" s="12" customFormat="1" ht="30" customHeight="1" x14ac:dyDescent="0.25">
      <c r="A14" s="172"/>
      <c r="B14" s="184"/>
      <c r="C14" s="179"/>
      <c r="D14" s="32" t="s">
        <v>5</v>
      </c>
      <c r="E14" s="34">
        <v>1260.0999999999999</v>
      </c>
      <c r="F14" s="22">
        <v>0</v>
      </c>
      <c r="G14" s="22">
        <f>F14/E14*100</f>
        <v>0</v>
      </c>
      <c r="H14" s="24"/>
      <c r="I14" s="24"/>
      <c r="J14" s="24"/>
      <c r="K14" s="24"/>
      <c r="L14" s="24"/>
      <c r="M14" s="133"/>
      <c r="N14" s="134"/>
      <c r="O14" s="134"/>
      <c r="P14" s="134"/>
      <c r="Q14" s="134"/>
      <c r="R14" s="134"/>
      <c r="S14" s="134"/>
      <c r="T14" s="134"/>
      <c r="U14" s="134"/>
      <c r="V14" s="135"/>
    </row>
    <row r="15" spans="1:76" s="12" customFormat="1" ht="27.75" customHeight="1" thickBot="1" x14ac:dyDescent="0.3">
      <c r="A15" s="173"/>
      <c r="B15" s="176"/>
      <c r="C15" s="180"/>
      <c r="D15" s="28" t="s">
        <v>44</v>
      </c>
      <c r="E15" s="35">
        <v>0</v>
      </c>
      <c r="F15" s="29">
        <v>0</v>
      </c>
      <c r="G15" s="29">
        <v>0</v>
      </c>
      <c r="H15" s="24"/>
      <c r="I15" s="24"/>
      <c r="J15" s="24"/>
      <c r="K15" s="24"/>
      <c r="L15" s="24"/>
      <c r="M15" s="136"/>
      <c r="N15" s="137"/>
      <c r="O15" s="137"/>
      <c r="P15" s="137"/>
      <c r="Q15" s="137"/>
      <c r="R15" s="137"/>
      <c r="S15" s="137"/>
      <c r="T15" s="137"/>
      <c r="U15" s="137"/>
      <c r="V15" s="138"/>
    </row>
    <row r="16" spans="1:76" s="12" customFormat="1" ht="48" customHeight="1" x14ac:dyDescent="0.25">
      <c r="A16" s="171">
        <v>3</v>
      </c>
      <c r="B16" s="174" t="s">
        <v>13</v>
      </c>
      <c r="C16" s="201" t="s">
        <v>12</v>
      </c>
      <c r="D16" s="18" t="s">
        <v>1</v>
      </c>
      <c r="E16" s="19">
        <f>E17+E18+E19+E20</f>
        <v>308197.5</v>
      </c>
      <c r="F16" s="19">
        <f>F17+F18+F19+F20</f>
        <v>58982.3</v>
      </c>
      <c r="G16" s="19">
        <f t="shared" ref="G16:G21" si="0">F16/E16*100</f>
        <v>19.137825582621534</v>
      </c>
      <c r="H16" s="24"/>
      <c r="I16" s="24"/>
      <c r="J16" s="24"/>
      <c r="K16" s="24"/>
      <c r="L16" s="24"/>
      <c r="M16" s="130" t="s">
        <v>71</v>
      </c>
      <c r="N16" s="131"/>
      <c r="O16" s="131"/>
      <c r="P16" s="131"/>
      <c r="Q16" s="131"/>
      <c r="R16" s="131"/>
      <c r="S16" s="131"/>
      <c r="T16" s="131"/>
      <c r="U16" s="131"/>
      <c r="V16" s="132"/>
    </row>
    <row r="17" spans="1:22" s="12" customFormat="1" ht="29.25" customHeight="1" x14ac:dyDescent="0.25">
      <c r="A17" s="172"/>
      <c r="B17" s="175"/>
      <c r="C17" s="199"/>
      <c r="D17" s="21" t="s">
        <v>42</v>
      </c>
      <c r="E17" s="22">
        <v>733.6</v>
      </c>
      <c r="F17" s="22">
        <v>0</v>
      </c>
      <c r="G17" s="22">
        <f t="shared" si="0"/>
        <v>0</v>
      </c>
      <c r="H17" s="24"/>
      <c r="I17" s="24"/>
      <c r="J17" s="24"/>
      <c r="K17" s="24"/>
      <c r="L17" s="24"/>
      <c r="M17" s="133"/>
      <c r="N17" s="134"/>
      <c r="O17" s="134"/>
      <c r="P17" s="134"/>
      <c r="Q17" s="134"/>
      <c r="R17" s="134"/>
      <c r="S17" s="134"/>
      <c r="T17" s="134"/>
      <c r="U17" s="134"/>
      <c r="V17" s="135"/>
    </row>
    <row r="18" spans="1:22" s="12" customFormat="1" ht="33.75" customHeight="1" x14ac:dyDescent="0.25">
      <c r="A18" s="172"/>
      <c r="B18" s="175"/>
      <c r="C18" s="199"/>
      <c r="D18" s="25" t="s">
        <v>6</v>
      </c>
      <c r="E18" s="33">
        <v>2768.8</v>
      </c>
      <c r="F18" s="22">
        <v>572.79999999999995</v>
      </c>
      <c r="G18" s="22">
        <f t="shared" si="0"/>
        <v>20.687662525281709</v>
      </c>
      <c r="H18" s="24"/>
      <c r="I18" s="24"/>
      <c r="J18" s="24"/>
      <c r="K18" s="24"/>
      <c r="L18" s="24"/>
      <c r="M18" s="133"/>
      <c r="N18" s="134"/>
      <c r="O18" s="134"/>
      <c r="P18" s="134"/>
      <c r="Q18" s="134"/>
      <c r="R18" s="134"/>
      <c r="S18" s="134"/>
      <c r="T18" s="134"/>
      <c r="U18" s="134"/>
      <c r="V18" s="135"/>
    </row>
    <row r="19" spans="1:22" s="12" customFormat="1" ht="37.5" customHeight="1" x14ac:dyDescent="0.25">
      <c r="A19" s="177"/>
      <c r="B19" s="184"/>
      <c r="C19" s="199"/>
      <c r="D19" s="21" t="s">
        <v>5</v>
      </c>
      <c r="E19" s="36">
        <v>304679.3</v>
      </c>
      <c r="F19" s="26">
        <v>58408</v>
      </c>
      <c r="G19" s="26">
        <f t="shared" si="0"/>
        <v>19.170321055614874</v>
      </c>
      <c r="H19" s="24"/>
      <c r="I19" s="24"/>
      <c r="J19" s="24"/>
      <c r="K19" s="24"/>
      <c r="L19" s="24"/>
      <c r="M19" s="133"/>
      <c r="N19" s="134"/>
      <c r="O19" s="134"/>
      <c r="P19" s="134"/>
      <c r="Q19" s="134"/>
      <c r="R19" s="134"/>
      <c r="S19" s="134"/>
      <c r="T19" s="134"/>
      <c r="U19" s="134"/>
      <c r="V19" s="135"/>
    </row>
    <row r="20" spans="1:22" s="12" customFormat="1" ht="27" customHeight="1" thickBot="1" x14ac:dyDescent="0.3">
      <c r="A20" s="173"/>
      <c r="B20" s="176"/>
      <c r="C20" s="202"/>
      <c r="D20" s="37" t="s">
        <v>44</v>
      </c>
      <c r="E20" s="38">
        <v>15.8</v>
      </c>
      <c r="F20" s="29">
        <v>1.5</v>
      </c>
      <c r="G20" s="29">
        <f t="shared" si="0"/>
        <v>9.4936708860759484</v>
      </c>
      <c r="H20" s="24"/>
      <c r="I20" s="24"/>
      <c r="J20" s="24"/>
      <c r="K20" s="24"/>
      <c r="L20" s="24"/>
      <c r="M20" s="136"/>
      <c r="N20" s="137"/>
      <c r="O20" s="137"/>
      <c r="P20" s="137"/>
      <c r="Q20" s="137"/>
      <c r="R20" s="137"/>
      <c r="S20" s="137"/>
      <c r="T20" s="137"/>
      <c r="U20" s="137"/>
      <c r="V20" s="138"/>
    </row>
    <row r="21" spans="1:22" s="12" customFormat="1" ht="39.75" customHeight="1" x14ac:dyDescent="0.25">
      <c r="A21" s="189">
        <v>4</v>
      </c>
      <c r="B21" s="192" t="s">
        <v>56</v>
      </c>
      <c r="C21" s="192" t="s">
        <v>55</v>
      </c>
      <c r="D21" s="39" t="s">
        <v>1</v>
      </c>
      <c r="E21" s="40">
        <f>E22+E23+E24+E25</f>
        <v>452149.1</v>
      </c>
      <c r="F21" s="40">
        <f>F22+F23+F24+F25</f>
        <v>37994.799999999996</v>
      </c>
      <c r="G21" s="40">
        <f t="shared" si="0"/>
        <v>8.4031572771017338</v>
      </c>
      <c r="H21" s="24"/>
      <c r="I21" s="24"/>
      <c r="J21" s="24"/>
      <c r="K21" s="24"/>
      <c r="L21" s="24"/>
      <c r="M21" s="130" t="s">
        <v>72</v>
      </c>
      <c r="N21" s="131"/>
      <c r="O21" s="131"/>
      <c r="P21" s="131"/>
      <c r="Q21" s="131"/>
      <c r="R21" s="131"/>
      <c r="S21" s="131"/>
      <c r="T21" s="131"/>
      <c r="U21" s="131"/>
      <c r="V21" s="132"/>
    </row>
    <row r="22" spans="1:22" s="12" customFormat="1" ht="28.5" customHeight="1" x14ac:dyDescent="0.25">
      <c r="A22" s="190"/>
      <c r="B22" s="193"/>
      <c r="C22" s="193"/>
      <c r="D22" s="41" t="s">
        <v>42</v>
      </c>
      <c r="E22" s="42">
        <v>0</v>
      </c>
      <c r="F22" s="42">
        <v>0</v>
      </c>
      <c r="G22" s="42">
        <v>0</v>
      </c>
      <c r="H22" s="24"/>
      <c r="I22" s="24"/>
      <c r="J22" s="24"/>
      <c r="K22" s="24"/>
      <c r="L22" s="24"/>
      <c r="M22" s="133"/>
      <c r="N22" s="134"/>
      <c r="O22" s="134"/>
      <c r="P22" s="134"/>
      <c r="Q22" s="134"/>
      <c r="R22" s="134"/>
      <c r="S22" s="134"/>
      <c r="T22" s="134"/>
      <c r="U22" s="134"/>
      <c r="V22" s="135"/>
    </row>
    <row r="23" spans="1:22" s="12" customFormat="1" ht="36" customHeight="1" x14ac:dyDescent="0.25">
      <c r="A23" s="190"/>
      <c r="B23" s="193"/>
      <c r="C23" s="193"/>
      <c r="D23" s="41" t="s">
        <v>6</v>
      </c>
      <c r="E23" s="43">
        <v>256209.9</v>
      </c>
      <c r="F23" s="44">
        <v>2174.6</v>
      </c>
      <c r="G23" s="42">
        <f>F23/E23*100</f>
        <v>0.84875721039663188</v>
      </c>
      <c r="H23" s="24"/>
      <c r="I23" s="24"/>
      <c r="J23" s="24"/>
      <c r="K23" s="24"/>
      <c r="L23" s="24"/>
      <c r="M23" s="133"/>
      <c r="N23" s="134"/>
      <c r="O23" s="134"/>
      <c r="P23" s="134"/>
      <c r="Q23" s="134"/>
      <c r="R23" s="134"/>
      <c r="S23" s="134"/>
      <c r="T23" s="134"/>
      <c r="U23" s="134"/>
      <c r="V23" s="135"/>
    </row>
    <row r="24" spans="1:22" s="12" customFormat="1" ht="31.5" customHeight="1" x14ac:dyDescent="0.25">
      <c r="A24" s="190"/>
      <c r="B24" s="193"/>
      <c r="C24" s="193"/>
      <c r="D24" s="41" t="s">
        <v>5</v>
      </c>
      <c r="E24" s="43">
        <v>195939.20000000001</v>
      </c>
      <c r="F24" s="42">
        <v>35820.199999999997</v>
      </c>
      <c r="G24" s="42">
        <f>F24/E24*100</f>
        <v>18.281283173555877</v>
      </c>
      <c r="H24" s="24"/>
      <c r="I24" s="24"/>
      <c r="J24" s="24"/>
      <c r="K24" s="24"/>
      <c r="L24" s="24"/>
      <c r="M24" s="133"/>
      <c r="N24" s="134"/>
      <c r="O24" s="134"/>
      <c r="P24" s="134"/>
      <c r="Q24" s="134"/>
      <c r="R24" s="134"/>
      <c r="S24" s="134"/>
      <c r="T24" s="134"/>
      <c r="U24" s="134"/>
      <c r="V24" s="135"/>
    </row>
    <row r="25" spans="1:22" s="12" customFormat="1" ht="78" customHeight="1" thickBot="1" x14ac:dyDescent="0.3">
      <c r="A25" s="191"/>
      <c r="B25" s="194"/>
      <c r="C25" s="194"/>
      <c r="D25" s="45" t="s">
        <v>2</v>
      </c>
      <c r="E25" s="46">
        <v>0</v>
      </c>
      <c r="F25" s="47">
        <v>0</v>
      </c>
      <c r="G25" s="48">
        <v>0</v>
      </c>
      <c r="H25" s="24"/>
      <c r="I25" s="24"/>
      <c r="J25" s="24"/>
      <c r="K25" s="24"/>
      <c r="L25" s="24"/>
      <c r="M25" s="136"/>
      <c r="N25" s="137"/>
      <c r="O25" s="137"/>
      <c r="P25" s="137"/>
      <c r="Q25" s="137"/>
      <c r="R25" s="137"/>
      <c r="S25" s="137"/>
      <c r="T25" s="137"/>
      <c r="U25" s="137"/>
      <c r="V25" s="138"/>
    </row>
    <row r="26" spans="1:22" s="12" customFormat="1" ht="43.5" customHeight="1" x14ac:dyDescent="0.25">
      <c r="A26" s="171">
        <v>5</v>
      </c>
      <c r="B26" s="174" t="s">
        <v>14</v>
      </c>
      <c r="C26" s="178" t="s">
        <v>55</v>
      </c>
      <c r="D26" s="18" t="s">
        <v>1</v>
      </c>
      <c r="E26" s="19">
        <f>E27+E28+E29</f>
        <v>14726.3</v>
      </c>
      <c r="F26" s="19">
        <f>F27+F28+F29</f>
        <v>1338.1</v>
      </c>
      <c r="G26" s="49">
        <f>F26/E26*100</f>
        <v>9.0864643528924436</v>
      </c>
      <c r="H26" s="10"/>
      <c r="I26" s="10"/>
      <c r="J26" s="10"/>
      <c r="K26" s="10"/>
      <c r="L26" s="10"/>
      <c r="M26" s="115" t="s">
        <v>73</v>
      </c>
      <c r="N26" s="116"/>
      <c r="O26" s="116"/>
      <c r="P26" s="116"/>
      <c r="Q26" s="116"/>
      <c r="R26" s="116"/>
      <c r="S26" s="116"/>
      <c r="T26" s="116"/>
      <c r="U26" s="116"/>
      <c r="V26" s="117"/>
    </row>
    <row r="27" spans="1:22" s="12" customFormat="1" ht="37.5" customHeight="1" x14ac:dyDescent="0.25">
      <c r="A27" s="172"/>
      <c r="B27" s="175"/>
      <c r="C27" s="179"/>
      <c r="D27" s="21" t="s">
        <v>42</v>
      </c>
      <c r="E27" s="23">
        <v>0</v>
      </c>
      <c r="F27" s="23">
        <v>0</v>
      </c>
      <c r="G27" s="23">
        <v>0</v>
      </c>
      <c r="H27" s="10"/>
      <c r="I27" s="10"/>
      <c r="J27" s="10"/>
      <c r="K27" s="10"/>
      <c r="L27" s="10"/>
      <c r="M27" s="118"/>
      <c r="N27" s="119"/>
      <c r="O27" s="119"/>
      <c r="P27" s="119"/>
      <c r="Q27" s="119"/>
      <c r="R27" s="119"/>
      <c r="S27" s="119"/>
      <c r="T27" s="119"/>
      <c r="U27" s="119"/>
      <c r="V27" s="120"/>
    </row>
    <row r="28" spans="1:22" s="12" customFormat="1" ht="34.5" customHeight="1" x14ac:dyDescent="0.25">
      <c r="A28" s="172"/>
      <c r="B28" s="175"/>
      <c r="C28" s="179"/>
      <c r="D28" s="21" t="s">
        <v>6</v>
      </c>
      <c r="E28" s="34">
        <v>11271.5</v>
      </c>
      <c r="F28" s="23">
        <v>1338.1</v>
      </c>
      <c r="G28" s="23">
        <f>F28/E28*100</f>
        <v>11.87153440092268</v>
      </c>
      <c r="H28" s="10"/>
      <c r="I28" s="10"/>
      <c r="J28" s="10"/>
      <c r="K28" s="10"/>
      <c r="L28" s="10"/>
      <c r="M28" s="118"/>
      <c r="N28" s="119"/>
      <c r="O28" s="119"/>
      <c r="P28" s="119"/>
      <c r="Q28" s="119"/>
      <c r="R28" s="119"/>
      <c r="S28" s="119"/>
      <c r="T28" s="119"/>
      <c r="U28" s="119"/>
      <c r="V28" s="120"/>
    </row>
    <row r="29" spans="1:22" s="12" customFormat="1" ht="212.25" customHeight="1" thickBot="1" x14ac:dyDescent="0.3">
      <c r="A29" s="173"/>
      <c r="B29" s="176"/>
      <c r="C29" s="180"/>
      <c r="D29" s="28" t="s">
        <v>5</v>
      </c>
      <c r="E29" s="50">
        <v>3454.8</v>
      </c>
      <c r="F29" s="30">
        <v>0</v>
      </c>
      <c r="G29" s="30">
        <v>0</v>
      </c>
      <c r="H29" s="51"/>
      <c r="I29" s="51"/>
      <c r="J29" s="51"/>
      <c r="K29" s="51"/>
      <c r="L29" s="51"/>
      <c r="M29" s="121"/>
      <c r="N29" s="122"/>
      <c r="O29" s="122"/>
      <c r="P29" s="122"/>
      <c r="Q29" s="122"/>
      <c r="R29" s="122"/>
      <c r="S29" s="122"/>
      <c r="T29" s="122"/>
      <c r="U29" s="122"/>
      <c r="V29" s="123"/>
    </row>
    <row r="30" spans="1:22" s="12" customFormat="1" ht="39" customHeight="1" x14ac:dyDescent="0.25">
      <c r="A30" s="171">
        <v>6</v>
      </c>
      <c r="B30" s="174" t="s">
        <v>16</v>
      </c>
      <c r="C30" s="178" t="s">
        <v>15</v>
      </c>
      <c r="D30" s="31" t="s">
        <v>1</v>
      </c>
      <c r="E30" s="19">
        <f>E31+E32+E33+E34</f>
        <v>10286.200000000001</v>
      </c>
      <c r="F30" s="19">
        <f>F31+F32+F33+F34</f>
        <v>0</v>
      </c>
      <c r="G30" s="49">
        <f>F30/E30*100</f>
        <v>0</v>
      </c>
      <c r="H30" s="24"/>
      <c r="I30" s="24"/>
      <c r="J30" s="24"/>
      <c r="K30" s="24"/>
      <c r="L30" s="24"/>
      <c r="M30" s="124" t="s">
        <v>66</v>
      </c>
      <c r="N30" s="125"/>
      <c r="O30" s="125"/>
      <c r="P30" s="125"/>
      <c r="Q30" s="125"/>
      <c r="R30" s="125"/>
      <c r="S30" s="125"/>
      <c r="T30" s="125"/>
      <c r="U30" s="125"/>
      <c r="V30" s="126"/>
    </row>
    <row r="31" spans="1:22" s="12" customFormat="1" ht="25.5" customHeight="1" x14ac:dyDescent="0.25">
      <c r="A31" s="172"/>
      <c r="B31" s="175"/>
      <c r="C31" s="179"/>
      <c r="D31" s="32" t="s">
        <v>42</v>
      </c>
      <c r="E31" s="52">
        <v>1012.5</v>
      </c>
      <c r="F31" s="22">
        <v>0</v>
      </c>
      <c r="G31" s="23">
        <v>0</v>
      </c>
      <c r="H31" s="24"/>
      <c r="I31" s="24"/>
      <c r="J31" s="24"/>
      <c r="K31" s="24"/>
      <c r="L31" s="24"/>
      <c r="M31" s="124"/>
      <c r="N31" s="125"/>
      <c r="O31" s="125"/>
      <c r="P31" s="125"/>
      <c r="Q31" s="125"/>
      <c r="R31" s="125"/>
      <c r="S31" s="125"/>
      <c r="T31" s="125"/>
      <c r="U31" s="125"/>
      <c r="V31" s="126"/>
    </row>
    <row r="32" spans="1:22" s="12" customFormat="1" ht="33" customHeight="1" x14ac:dyDescent="0.25">
      <c r="A32" s="172"/>
      <c r="B32" s="175"/>
      <c r="C32" s="179"/>
      <c r="D32" s="53" t="s">
        <v>6</v>
      </c>
      <c r="E32" s="52">
        <v>7424.6</v>
      </c>
      <c r="F32" s="22">
        <v>0</v>
      </c>
      <c r="G32" s="23">
        <f>F32/E32*100</f>
        <v>0</v>
      </c>
      <c r="H32" s="24"/>
      <c r="I32" s="24"/>
      <c r="J32" s="24"/>
      <c r="K32" s="24"/>
      <c r="L32" s="24"/>
      <c r="M32" s="124"/>
      <c r="N32" s="125"/>
      <c r="O32" s="125"/>
      <c r="P32" s="125"/>
      <c r="Q32" s="125"/>
      <c r="R32" s="125"/>
      <c r="S32" s="125"/>
      <c r="T32" s="125"/>
      <c r="U32" s="125"/>
      <c r="V32" s="126"/>
    </row>
    <row r="33" spans="1:26" s="12" customFormat="1" ht="30" customHeight="1" x14ac:dyDescent="0.25">
      <c r="A33" s="177"/>
      <c r="B33" s="184"/>
      <c r="C33" s="179"/>
      <c r="D33" s="54" t="s">
        <v>5</v>
      </c>
      <c r="E33" s="33">
        <v>934</v>
      </c>
      <c r="F33" s="22">
        <v>0</v>
      </c>
      <c r="G33" s="27">
        <v>0</v>
      </c>
      <c r="H33" s="24"/>
      <c r="I33" s="24"/>
      <c r="J33" s="24"/>
      <c r="K33" s="24"/>
      <c r="L33" s="24"/>
      <c r="M33" s="124"/>
      <c r="N33" s="125"/>
      <c r="O33" s="125"/>
      <c r="P33" s="125"/>
      <c r="Q33" s="125"/>
      <c r="R33" s="125"/>
      <c r="S33" s="125"/>
      <c r="T33" s="125"/>
      <c r="U33" s="125"/>
      <c r="V33" s="126"/>
    </row>
    <row r="34" spans="1:26" s="12" customFormat="1" ht="30.75" customHeight="1" thickBot="1" x14ac:dyDescent="0.3">
      <c r="A34" s="173"/>
      <c r="B34" s="176"/>
      <c r="C34" s="180"/>
      <c r="D34" s="28" t="s">
        <v>45</v>
      </c>
      <c r="E34" s="55">
        <v>915.1</v>
      </c>
      <c r="F34" s="56">
        <v>0</v>
      </c>
      <c r="G34" s="57">
        <v>0</v>
      </c>
      <c r="H34" s="24"/>
      <c r="I34" s="24"/>
      <c r="J34" s="24"/>
      <c r="K34" s="24"/>
      <c r="L34" s="24"/>
      <c r="M34" s="127"/>
      <c r="N34" s="128"/>
      <c r="O34" s="128"/>
      <c r="P34" s="128"/>
      <c r="Q34" s="128"/>
      <c r="R34" s="128"/>
      <c r="S34" s="128"/>
      <c r="T34" s="128"/>
      <c r="U34" s="128"/>
      <c r="V34" s="129"/>
    </row>
    <row r="35" spans="1:26" s="12" customFormat="1" ht="43.5" customHeight="1" x14ac:dyDescent="0.25">
      <c r="A35" s="171">
        <v>7</v>
      </c>
      <c r="B35" s="174" t="s">
        <v>40</v>
      </c>
      <c r="C35" s="178" t="s">
        <v>15</v>
      </c>
      <c r="D35" s="18" t="s">
        <v>1</v>
      </c>
      <c r="E35" s="19">
        <f>E36+E37+E38+E39</f>
        <v>9835.7000000000007</v>
      </c>
      <c r="F35" s="19">
        <f>F36+F37+F38+F39</f>
        <v>880.5</v>
      </c>
      <c r="G35" s="19">
        <f>F35/E35*100</f>
        <v>8.9520827190743919</v>
      </c>
      <c r="H35" s="24"/>
      <c r="I35" s="24"/>
      <c r="J35" s="24"/>
      <c r="K35" s="24"/>
      <c r="L35" s="24"/>
      <c r="M35" s="130" t="s">
        <v>74</v>
      </c>
      <c r="N35" s="131"/>
      <c r="O35" s="131"/>
      <c r="P35" s="131"/>
      <c r="Q35" s="131"/>
      <c r="R35" s="131"/>
      <c r="S35" s="131"/>
      <c r="T35" s="131"/>
      <c r="U35" s="131"/>
      <c r="V35" s="132"/>
    </row>
    <row r="36" spans="1:26" s="12" customFormat="1" ht="34.5" customHeight="1" x14ac:dyDescent="0.25">
      <c r="A36" s="172"/>
      <c r="B36" s="175"/>
      <c r="C36" s="179"/>
      <c r="D36" s="21" t="s">
        <v>42</v>
      </c>
      <c r="E36" s="22">
        <v>0</v>
      </c>
      <c r="F36" s="22">
        <v>0</v>
      </c>
      <c r="G36" s="22">
        <v>0</v>
      </c>
      <c r="H36" s="24"/>
      <c r="I36" s="24"/>
      <c r="J36" s="24"/>
      <c r="K36" s="24"/>
      <c r="L36" s="24"/>
      <c r="M36" s="133"/>
      <c r="N36" s="134"/>
      <c r="O36" s="134"/>
      <c r="P36" s="134"/>
      <c r="Q36" s="134"/>
      <c r="R36" s="134"/>
      <c r="S36" s="134"/>
      <c r="T36" s="134"/>
      <c r="U36" s="134"/>
      <c r="V36" s="135"/>
    </row>
    <row r="37" spans="1:26" s="12" customFormat="1" ht="36.75" customHeight="1" x14ac:dyDescent="0.25">
      <c r="A37" s="172"/>
      <c r="B37" s="175"/>
      <c r="C37" s="179"/>
      <c r="D37" s="21" t="s">
        <v>6</v>
      </c>
      <c r="E37" s="34">
        <v>9735.7000000000007</v>
      </c>
      <c r="F37" s="22">
        <v>780.7</v>
      </c>
      <c r="G37" s="22">
        <f>F37/E37*100</f>
        <v>8.0189406000595742</v>
      </c>
      <c r="H37" s="24"/>
      <c r="I37" s="24"/>
      <c r="J37" s="24"/>
      <c r="K37" s="24"/>
      <c r="L37" s="24"/>
      <c r="M37" s="133"/>
      <c r="N37" s="134"/>
      <c r="O37" s="134"/>
      <c r="P37" s="134"/>
      <c r="Q37" s="134"/>
      <c r="R37" s="134"/>
      <c r="S37" s="134"/>
      <c r="T37" s="134"/>
      <c r="U37" s="134"/>
      <c r="V37" s="135"/>
    </row>
    <row r="38" spans="1:26" s="12" customFormat="1" ht="36.75" customHeight="1" x14ac:dyDescent="0.25">
      <c r="A38" s="172"/>
      <c r="B38" s="184"/>
      <c r="C38" s="179"/>
      <c r="D38" s="21" t="s">
        <v>5</v>
      </c>
      <c r="E38" s="52">
        <v>100</v>
      </c>
      <c r="F38" s="22">
        <v>99.8</v>
      </c>
      <c r="G38" s="22">
        <f>F38/E38*100</f>
        <v>99.8</v>
      </c>
      <c r="H38" s="24"/>
      <c r="I38" s="24"/>
      <c r="J38" s="24"/>
      <c r="K38" s="24"/>
      <c r="L38" s="24"/>
      <c r="M38" s="133"/>
      <c r="N38" s="134"/>
      <c r="O38" s="134"/>
      <c r="P38" s="134"/>
      <c r="Q38" s="134"/>
      <c r="R38" s="134"/>
      <c r="S38" s="134"/>
      <c r="T38" s="134"/>
      <c r="U38" s="134"/>
      <c r="V38" s="135"/>
    </row>
    <row r="39" spans="1:26" s="12" customFormat="1" ht="45.75" customHeight="1" thickBot="1" x14ac:dyDescent="0.3">
      <c r="A39" s="173"/>
      <c r="B39" s="176"/>
      <c r="C39" s="180"/>
      <c r="D39" s="28" t="s">
        <v>45</v>
      </c>
      <c r="E39" s="35">
        <v>0</v>
      </c>
      <c r="F39" s="29">
        <v>0</v>
      </c>
      <c r="G39" s="29">
        <v>0</v>
      </c>
      <c r="H39" s="24"/>
      <c r="I39" s="24"/>
      <c r="J39" s="24"/>
      <c r="K39" s="24"/>
      <c r="L39" s="24"/>
      <c r="M39" s="136"/>
      <c r="N39" s="137"/>
      <c r="O39" s="137"/>
      <c r="P39" s="137"/>
      <c r="Q39" s="137"/>
      <c r="R39" s="137"/>
      <c r="S39" s="137"/>
      <c r="T39" s="137"/>
      <c r="U39" s="137"/>
      <c r="V39" s="138"/>
    </row>
    <row r="40" spans="1:26" s="12" customFormat="1" ht="30" customHeight="1" x14ac:dyDescent="0.25">
      <c r="A40" s="171">
        <v>8</v>
      </c>
      <c r="B40" s="174" t="s">
        <v>18</v>
      </c>
      <c r="C40" s="178" t="s">
        <v>17</v>
      </c>
      <c r="D40" s="18" t="s">
        <v>1</v>
      </c>
      <c r="E40" s="19">
        <f>E41+E42+E43+E44</f>
        <v>146326.6</v>
      </c>
      <c r="F40" s="19">
        <f>F41+F42+F43+F44</f>
        <v>16902.7</v>
      </c>
      <c r="G40" s="58">
        <f>F40/E40*100</f>
        <v>11.551351565607346</v>
      </c>
      <c r="H40" s="24"/>
      <c r="I40" s="24"/>
      <c r="J40" s="24"/>
      <c r="K40" s="24"/>
      <c r="L40" s="24"/>
      <c r="M40" s="115" t="s">
        <v>64</v>
      </c>
      <c r="N40" s="131"/>
      <c r="O40" s="131"/>
      <c r="P40" s="131"/>
      <c r="Q40" s="131"/>
      <c r="R40" s="131"/>
      <c r="S40" s="131"/>
      <c r="T40" s="131"/>
      <c r="U40" s="131"/>
      <c r="V40" s="132"/>
      <c r="Z40" s="59"/>
    </row>
    <row r="41" spans="1:26" s="12" customFormat="1" ht="29.25" customHeight="1" x14ac:dyDescent="0.25">
      <c r="A41" s="172"/>
      <c r="B41" s="175"/>
      <c r="C41" s="179"/>
      <c r="D41" s="21" t="s">
        <v>42</v>
      </c>
      <c r="E41" s="22">
        <v>4102</v>
      </c>
      <c r="F41" s="22">
        <v>0</v>
      </c>
      <c r="G41" s="23">
        <f t="shared" ref="G41:G45" si="1">F41/E41*100</f>
        <v>0</v>
      </c>
      <c r="H41" s="24"/>
      <c r="I41" s="24"/>
      <c r="J41" s="24"/>
      <c r="K41" s="24"/>
      <c r="L41" s="24"/>
      <c r="M41" s="133"/>
      <c r="N41" s="134"/>
      <c r="O41" s="134"/>
      <c r="P41" s="134"/>
      <c r="Q41" s="134"/>
      <c r="R41" s="134"/>
      <c r="S41" s="134"/>
      <c r="T41" s="134"/>
      <c r="U41" s="134"/>
      <c r="V41" s="135"/>
    </row>
    <row r="42" spans="1:26" s="12" customFormat="1" ht="31.5" customHeight="1" x14ac:dyDescent="0.25">
      <c r="A42" s="172"/>
      <c r="B42" s="175"/>
      <c r="C42" s="179"/>
      <c r="D42" s="21" t="s">
        <v>6</v>
      </c>
      <c r="E42" s="34">
        <v>137891.70000000001</v>
      </c>
      <c r="F42" s="22">
        <v>16329.9</v>
      </c>
      <c r="G42" s="23">
        <f>F42/E42*100</f>
        <v>11.842554700536724</v>
      </c>
      <c r="H42" s="24"/>
      <c r="I42" s="24"/>
      <c r="J42" s="24"/>
      <c r="K42" s="24"/>
      <c r="L42" s="24"/>
      <c r="M42" s="133"/>
      <c r="N42" s="134"/>
      <c r="O42" s="134"/>
      <c r="P42" s="134"/>
      <c r="Q42" s="134"/>
      <c r="R42" s="134"/>
      <c r="S42" s="134"/>
      <c r="T42" s="134"/>
      <c r="U42" s="134"/>
      <c r="V42" s="135"/>
    </row>
    <row r="43" spans="1:26" s="12" customFormat="1" ht="31.5" customHeight="1" x14ac:dyDescent="0.25">
      <c r="A43" s="177"/>
      <c r="B43" s="184"/>
      <c r="C43" s="179"/>
      <c r="D43" s="25" t="s">
        <v>5</v>
      </c>
      <c r="E43" s="52">
        <v>4332.8999999999996</v>
      </c>
      <c r="F43" s="60">
        <v>572.79999999999995</v>
      </c>
      <c r="G43" s="27">
        <f>F43/E43*100</f>
        <v>13.219783516813219</v>
      </c>
      <c r="H43" s="24"/>
      <c r="I43" s="24"/>
      <c r="J43" s="24"/>
      <c r="K43" s="24"/>
      <c r="L43" s="24"/>
      <c r="M43" s="133"/>
      <c r="N43" s="134"/>
      <c r="O43" s="134"/>
      <c r="P43" s="134"/>
      <c r="Q43" s="134"/>
      <c r="R43" s="134"/>
      <c r="S43" s="134"/>
      <c r="T43" s="134"/>
      <c r="U43" s="134"/>
      <c r="V43" s="135"/>
    </row>
    <row r="44" spans="1:26" s="12" customFormat="1" ht="32.25" customHeight="1" thickBot="1" x14ac:dyDescent="0.3">
      <c r="A44" s="173"/>
      <c r="B44" s="176"/>
      <c r="C44" s="180"/>
      <c r="D44" s="28" t="s">
        <v>45</v>
      </c>
      <c r="E44" s="29">
        <v>0</v>
      </c>
      <c r="F44" s="29">
        <v>0</v>
      </c>
      <c r="G44" s="30">
        <v>0</v>
      </c>
      <c r="M44" s="136"/>
      <c r="N44" s="137"/>
      <c r="O44" s="137"/>
      <c r="P44" s="137"/>
      <c r="Q44" s="137"/>
      <c r="R44" s="137"/>
      <c r="S44" s="137"/>
      <c r="T44" s="137"/>
      <c r="U44" s="137"/>
      <c r="V44" s="138"/>
    </row>
    <row r="45" spans="1:26" s="12" customFormat="1" ht="33" customHeight="1" x14ac:dyDescent="0.25">
      <c r="A45" s="181">
        <v>9</v>
      </c>
      <c r="B45" s="178" t="s">
        <v>20</v>
      </c>
      <c r="C45" s="178" t="s">
        <v>19</v>
      </c>
      <c r="D45" s="18" t="s">
        <v>1</v>
      </c>
      <c r="E45" s="19">
        <f>E46+E47+E50+E48+E49</f>
        <v>1162409.5</v>
      </c>
      <c r="F45" s="19">
        <f>F46+F47+F50+F48+F49</f>
        <v>177954.7</v>
      </c>
      <c r="G45" s="101">
        <f t="shared" si="1"/>
        <v>15.309122989789744</v>
      </c>
      <c r="M45" s="139" t="s">
        <v>78</v>
      </c>
      <c r="N45" s="140"/>
      <c r="O45" s="140"/>
      <c r="P45" s="140"/>
      <c r="Q45" s="140"/>
      <c r="R45" s="140"/>
      <c r="S45" s="140"/>
      <c r="T45" s="140"/>
      <c r="U45" s="140"/>
      <c r="V45" s="141"/>
    </row>
    <row r="46" spans="1:26" s="12" customFormat="1" ht="31.5" customHeight="1" x14ac:dyDescent="0.25">
      <c r="A46" s="182"/>
      <c r="B46" s="179"/>
      <c r="C46" s="179"/>
      <c r="D46" s="21" t="s">
        <v>42</v>
      </c>
      <c r="E46" s="22">
        <v>0</v>
      </c>
      <c r="F46" s="22">
        <v>0</v>
      </c>
      <c r="G46" s="102">
        <v>0</v>
      </c>
      <c r="M46" s="142"/>
      <c r="N46" s="143"/>
      <c r="O46" s="143"/>
      <c r="P46" s="143"/>
      <c r="Q46" s="143"/>
      <c r="R46" s="143"/>
      <c r="S46" s="143"/>
      <c r="T46" s="143"/>
      <c r="U46" s="143"/>
      <c r="V46" s="144"/>
    </row>
    <row r="47" spans="1:26" s="12" customFormat="1" ht="33" customHeight="1" x14ac:dyDescent="0.25">
      <c r="A47" s="182"/>
      <c r="B47" s="179"/>
      <c r="C47" s="179"/>
      <c r="D47" s="21" t="s">
        <v>6</v>
      </c>
      <c r="E47" s="34">
        <v>954708.2</v>
      </c>
      <c r="F47" s="22">
        <v>172477.7</v>
      </c>
      <c r="G47" s="102">
        <f>F47/E47*100</f>
        <v>18.066012211898883</v>
      </c>
      <c r="J47" s="61"/>
      <c r="K47" s="61"/>
      <c r="L47" s="61"/>
      <c r="M47" s="142"/>
      <c r="N47" s="143"/>
      <c r="O47" s="143"/>
      <c r="P47" s="143"/>
      <c r="Q47" s="143"/>
      <c r="R47" s="143"/>
      <c r="S47" s="143"/>
      <c r="T47" s="143"/>
      <c r="U47" s="143"/>
      <c r="V47" s="144"/>
    </row>
    <row r="48" spans="1:26" s="12" customFormat="1" ht="35.25" customHeight="1" x14ac:dyDescent="0.25">
      <c r="A48" s="182"/>
      <c r="B48" s="179"/>
      <c r="C48" s="179"/>
      <c r="D48" s="21" t="s">
        <v>5</v>
      </c>
      <c r="E48" s="33">
        <v>199311</v>
      </c>
      <c r="F48" s="62">
        <v>5477</v>
      </c>
      <c r="G48" s="102">
        <f>F48/E48*100</f>
        <v>2.7479667454380343</v>
      </c>
      <c r="J48" s="61"/>
      <c r="K48" s="61"/>
      <c r="L48" s="61"/>
      <c r="M48" s="142"/>
      <c r="N48" s="143"/>
      <c r="O48" s="143"/>
      <c r="P48" s="143"/>
      <c r="Q48" s="143"/>
      <c r="R48" s="143"/>
      <c r="S48" s="143"/>
      <c r="T48" s="143"/>
      <c r="U48" s="143"/>
      <c r="V48" s="144"/>
    </row>
    <row r="49" spans="1:22" s="12" customFormat="1" ht="27.75" customHeight="1" x14ac:dyDescent="0.25">
      <c r="A49" s="182"/>
      <c r="B49" s="179"/>
      <c r="C49" s="179"/>
      <c r="D49" s="63" t="s">
        <v>44</v>
      </c>
      <c r="E49" s="64">
        <v>2982.3</v>
      </c>
      <c r="F49" s="65">
        <v>0</v>
      </c>
      <c r="G49" s="104">
        <v>0</v>
      </c>
      <c r="J49" s="61"/>
      <c r="K49" s="61"/>
      <c r="L49" s="61"/>
      <c r="M49" s="142"/>
      <c r="N49" s="143"/>
      <c r="O49" s="143"/>
      <c r="P49" s="143"/>
      <c r="Q49" s="143"/>
      <c r="R49" s="143"/>
      <c r="S49" s="143"/>
      <c r="T49" s="143"/>
      <c r="U49" s="143"/>
      <c r="V49" s="144"/>
    </row>
    <row r="50" spans="1:22" s="12" customFormat="1" ht="81" customHeight="1" thickBot="1" x14ac:dyDescent="0.3">
      <c r="A50" s="183"/>
      <c r="B50" s="180"/>
      <c r="C50" s="180"/>
      <c r="D50" s="105" t="s">
        <v>52</v>
      </c>
      <c r="E50" s="106">
        <v>5408</v>
      </c>
      <c r="F50" s="107">
        <v>0</v>
      </c>
      <c r="G50" s="108">
        <v>0</v>
      </c>
      <c r="J50" s="61"/>
      <c r="K50" s="61"/>
      <c r="L50" s="61"/>
      <c r="M50" s="145"/>
      <c r="N50" s="146"/>
      <c r="O50" s="146"/>
      <c r="P50" s="146"/>
      <c r="Q50" s="146"/>
      <c r="R50" s="146"/>
      <c r="S50" s="146"/>
      <c r="T50" s="146"/>
      <c r="U50" s="146"/>
      <c r="V50" s="147"/>
    </row>
    <row r="51" spans="1:22" s="12" customFormat="1" ht="35.25" customHeight="1" x14ac:dyDescent="0.25">
      <c r="A51" s="185">
        <v>10</v>
      </c>
      <c r="B51" s="186" t="s">
        <v>21</v>
      </c>
      <c r="C51" s="179" t="s">
        <v>22</v>
      </c>
      <c r="D51" s="67" t="s">
        <v>1</v>
      </c>
      <c r="E51" s="49">
        <f>E52+E53+E54+E55</f>
        <v>225</v>
      </c>
      <c r="F51" s="49">
        <f>F52+F53+F54+F55</f>
        <v>0</v>
      </c>
      <c r="G51" s="49">
        <f>F51/E51*100</f>
        <v>0</v>
      </c>
      <c r="M51" s="115" t="s">
        <v>67</v>
      </c>
      <c r="N51" s="116"/>
      <c r="O51" s="116"/>
      <c r="P51" s="116"/>
      <c r="Q51" s="116"/>
      <c r="R51" s="116"/>
      <c r="S51" s="116"/>
      <c r="T51" s="116"/>
      <c r="U51" s="116"/>
      <c r="V51" s="117"/>
    </row>
    <row r="52" spans="1:22" s="12" customFormat="1" ht="28.5" customHeight="1" x14ac:dyDescent="0.25">
      <c r="A52" s="172"/>
      <c r="B52" s="175"/>
      <c r="C52" s="179"/>
      <c r="D52" s="21" t="s">
        <v>42</v>
      </c>
      <c r="E52" s="23">
        <v>0</v>
      </c>
      <c r="F52" s="23">
        <v>0</v>
      </c>
      <c r="G52" s="23">
        <v>0</v>
      </c>
      <c r="M52" s="118"/>
      <c r="N52" s="119"/>
      <c r="O52" s="119"/>
      <c r="P52" s="119"/>
      <c r="Q52" s="119"/>
      <c r="R52" s="119"/>
      <c r="S52" s="119"/>
      <c r="T52" s="119"/>
      <c r="U52" s="119"/>
      <c r="V52" s="120"/>
    </row>
    <row r="53" spans="1:22" s="12" customFormat="1" ht="31.5" customHeight="1" x14ac:dyDescent="0.25">
      <c r="A53" s="172"/>
      <c r="B53" s="175"/>
      <c r="C53" s="179"/>
      <c r="D53" s="21" t="s">
        <v>6</v>
      </c>
      <c r="E53" s="68">
        <v>0</v>
      </c>
      <c r="F53" s="23">
        <v>0</v>
      </c>
      <c r="G53" s="23">
        <v>0</v>
      </c>
      <c r="M53" s="118"/>
      <c r="N53" s="119"/>
      <c r="O53" s="119"/>
      <c r="P53" s="119"/>
      <c r="Q53" s="119"/>
      <c r="R53" s="119"/>
      <c r="S53" s="119"/>
      <c r="T53" s="119"/>
      <c r="U53" s="119"/>
      <c r="V53" s="120"/>
    </row>
    <row r="54" spans="1:22" s="12" customFormat="1" ht="33" customHeight="1" x14ac:dyDescent="0.25">
      <c r="A54" s="177"/>
      <c r="B54" s="184"/>
      <c r="C54" s="179"/>
      <c r="D54" s="25" t="s">
        <v>5</v>
      </c>
      <c r="E54" s="68">
        <v>225</v>
      </c>
      <c r="F54" s="23">
        <v>0</v>
      </c>
      <c r="G54" s="27">
        <f>F54/E54*100</f>
        <v>0</v>
      </c>
      <c r="M54" s="118"/>
      <c r="N54" s="119"/>
      <c r="O54" s="119"/>
      <c r="P54" s="119"/>
      <c r="Q54" s="119"/>
      <c r="R54" s="119"/>
      <c r="S54" s="119"/>
      <c r="T54" s="119"/>
      <c r="U54" s="119"/>
      <c r="V54" s="120"/>
    </row>
    <row r="55" spans="1:22" s="12" customFormat="1" ht="32.25" customHeight="1" thickBot="1" x14ac:dyDescent="0.3">
      <c r="A55" s="173"/>
      <c r="B55" s="176"/>
      <c r="C55" s="180"/>
      <c r="D55" s="28" t="s">
        <v>44</v>
      </c>
      <c r="E55" s="69">
        <v>0</v>
      </c>
      <c r="F55" s="57">
        <v>0</v>
      </c>
      <c r="G55" s="57">
        <v>0</v>
      </c>
      <c r="M55" s="121"/>
      <c r="N55" s="122"/>
      <c r="O55" s="122"/>
      <c r="P55" s="122"/>
      <c r="Q55" s="122"/>
      <c r="R55" s="122"/>
      <c r="S55" s="122"/>
      <c r="T55" s="122"/>
      <c r="U55" s="122"/>
      <c r="V55" s="123"/>
    </row>
    <row r="56" spans="1:22" s="12" customFormat="1" ht="36" customHeight="1" x14ac:dyDescent="0.25">
      <c r="A56" s="181">
        <v>11</v>
      </c>
      <c r="B56" s="178" t="s">
        <v>23</v>
      </c>
      <c r="C56" s="178" t="s">
        <v>22</v>
      </c>
      <c r="D56" s="18" t="s">
        <v>1</v>
      </c>
      <c r="E56" s="19">
        <f>E57+E58+E59+E60</f>
        <v>8808.2000000000007</v>
      </c>
      <c r="F56" s="19">
        <f>F57+F58+F59+F60</f>
        <v>1834.2</v>
      </c>
      <c r="G56" s="19">
        <f t="shared" ref="G56:G61" si="2">F56/E56*100</f>
        <v>20.823777843373222</v>
      </c>
      <c r="H56" s="12" t="s">
        <v>43</v>
      </c>
      <c r="M56" s="162" t="s">
        <v>79</v>
      </c>
      <c r="N56" s="163"/>
      <c r="O56" s="163"/>
      <c r="P56" s="163"/>
      <c r="Q56" s="163"/>
      <c r="R56" s="163"/>
      <c r="S56" s="163"/>
      <c r="T56" s="163"/>
      <c r="U56" s="163"/>
      <c r="V56" s="164"/>
    </row>
    <row r="57" spans="1:22" s="12" customFormat="1" ht="30" customHeight="1" x14ac:dyDescent="0.25">
      <c r="A57" s="182"/>
      <c r="B57" s="179"/>
      <c r="C57" s="179"/>
      <c r="D57" s="21" t="s">
        <v>42</v>
      </c>
      <c r="E57" s="26">
        <v>4515.5</v>
      </c>
      <c r="F57" s="26">
        <v>1191</v>
      </c>
      <c r="G57" s="22">
        <f t="shared" si="2"/>
        <v>26.375816631602262</v>
      </c>
      <c r="M57" s="165"/>
      <c r="N57" s="166"/>
      <c r="O57" s="166"/>
      <c r="P57" s="166"/>
      <c r="Q57" s="166"/>
      <c r="R57" s="166"/>
      <c r="S57" s="166"/>
      <c r="T57" s="166"/>
      <c r="U57" s="166"/>
      <c r="V57" s="167"/>
    </row>
    <row r="58" spans="1:22" s="12" customFormat="1" ht="35.25" customHeight="1" x14ac:dyDescent="0.25">
      <c r="A58" s="182"/>
      <c r="B58" s="179"/>
      <c r="C58" s="179"/>
      <c r="D58" s="21" t="s">
        <v>6</v>
      </c>
      <c r="E58" s="70">
        <v>4092</v>
      </c>
      <c r="F58" s="22">
        <v>616.9</v>
      </c>
      <c r="G58" s="22">
        <f t="shared" si="2"/>
        <v>15.075757575757576</v>
      </c>
      <c r="M58" s="165"/>
      <c r="N58" s="166"/>
      <c r="O58" s="166"/>
      <c r="P58" s="166"/>
      <c r="Q58" s="166"/>
      <c r="R58" s="166"/>
      <c r="S58" s="166"/>
      <c r="T58" s="166"/>
      <c r="U58" s="166"/>
      <c r="V58" s="167"/>
    </row>
    <row r="59" spans="1:22" s="12" customFormat="1" ht="39" customHeight="1" x14ac:dyDescent="0.25">
      <c r="A59" s="182"/>
      <c r="B59" s="179"/>
      <c r="C59" s="179"/>
      <c r="D59" s="21" t="s">
        <v>5</v>
      </c>
      <c r="E59" s="33">
        <v>162</v>
      </c>
      <c r="F59" s="22">
        <v>26.3</v>
      </c>
      <c r="G59" s="22">
        <f t="shared" si="2"/>
        <v>16.234567901234566</v>
      </c>
      <c r="M59" s="165"/>
      <c r="N59" s="166"/>
      <c r="O59" s="166"/>
      <c r="P59" s="166"/>
      <c r="Q59" s="166"/>
      <c r="R59" s="166"/>
      <c r="S59" s="166"/>
      <c r="T59" s="166"/>
      <c r="U59" s="166"/>
      <c r="V59" s="167"/>
    </row>
    <row r="60" spans="1:22" s="12" customFormat="1" ht="46.5" customHeight="1" thickBot="1" x14ac:dyDescent="0.3">
      <c r="A60" s="183"/>
      <c r="B60" s="180"/>
      <c r="C60" s="180"/>
      <c r="D60" s="37" t="s">
        <v>44</v>
      </c>
      <c r="E60" s="71">
        <v>38.700000000000003</v>
      </c>
      <c r="F60" s="72">
        <v>0</v>
      </c>
      <c r="G60" s="72">
        <f t="shared" si="2"/>
        <v>0</v>
      </c>
      <c r="M60" s="168"/>
      <c r="N60" s="169"/>
      <c r="O60" s="169"/>
      <c r="P60" s="169"/>
      <c r="Q60" s="169"/>
      <c r="R60" s="169"/>
      <c r="S60" s="169"/>
      <c r="T60" s="169"/>
      <c r="U60" s="169"/>
      <c r="V60" s="170"/>
    </row>
    <row r="61" spans="1:22" s="12" customFormat="1" ht="32.25" customHeight="1" x14ac:dyDescent="0.25">
      <c r="A61" s="171">
        <v>12</v>
      </c>
      <c r="B61" s="174" t="s">
        <v>25</v>
      </c>
      <c r="C61" s="178" t="s">
        <v>24</v>
      </c>
      <c r="D61" s="18" t="s">
        <v>1</v>
      </c>
      <c r="E61" s="19">
        <f>E62+E63+E64+E65</f>
        <v>20192</v>
      </c>
      <c r="F61" s="19">
        <f>F62+F63+F64+F65</f>
        <v>3385.2</v>
      </c>
      <c r="G61" s="58">
        <f t="shared" si="2"/>
        <v>16.765055467511885</v>
      </c>
      <c r="I61" s="73"/>
      <c r="M61" s="162" t="s">
        <v>68</v>
      </c>
      <c r="N61" s="163"/>
      <c r="O61" s="163"/>
      <c r="P61" s="163"/>
      <c r="Q61" s="163"/>
      <c r="R61" s="163"/>
      <c r="S61" s="163"/>
      <c r="T61" s="163"/>
      <c r="U61" s="163"/>
      <c r="V61" s="164"/>
    </row>
    <row r="62" spans="1:22" s="12" customFormat="1" ht="27.75" customHeight="1" x14ac:dyDescent="0.25">
      <c r="A62" s="172"/>
      <c r="B62" s="175"/>
      <c r="C62" s="179"/>
      <c r="D62" s="21" t="s">
        <v>42</v>
      </c>
      <c r="E62" s="22">
        <v>0</v>
      </c>
      <c r="F62" s="22">
        <v>0</v>
      </c>
      <c r="G62" s="23">
        <v>0</v>
      </c>
      <c r="M62" s="165"/>
      <c r="N62" s="166"/>
      <c r="O62" s="166"/>
      <c r="P62" s="166"/>
      <c r="Q62" s="166"/>
      <c r="R62" s="166"/>
      <c r="S62" s="166"/>
      <c r="T62" s="166"/>
      <c r="U62" s="166"/>
      <c r="V62" s="167"/>
    </row>
    <row r="63" spans="1:22" s="12" customFormat="1" ht="34.5" customHeight="1" x14ac:dyDescent="0.25">
      <c r="A63" s="172"/>
      <c r="B63" s="175"/>
      <c r="C63" s="179"/>
      <c r="D63" s="21" t="s">
        <v>6</v>
      </c>
      <c r="E63" s="52">
        <v>0</v>
      </c>
      <c r="F63" s="62">
        <v>0</v>
      </c>
      <c r="G63" s="23">
        <v>0</v>
      </c>
      <c r="M63" s="165"/>
      <c r="N63" s="166"/>
      <c r="O63" s="166"/>
      <c r="P63" s="166"/>
      <c r="Q63" s="166"/>
      <c r="R63" s="166"/>
      <c r="S63" s="166"/>
      <c r="T63" s="166"/>
      <c r="U63" s="166"/>
      <c r="V63" s="167"/>
    </row>
    <row r="64" spans="1:22" s="12" customFormat="1" ht="33" customHeight="1" x14ac:dyDescent="0.25">
      <c r="A64" s="172"/>
      <c r="B64" s="184"/>
      <c r="C64" s="179"/>
      <c r="D64" s="21" t="s">
        <v>5</v>
      </c>
      <c r="E64" s="33">
        <v>20192</v>
      </c>
      <c r="F64" s="22">
        <v>3385.2</v>
      </c>
      <c r="G64" s="23">
        <f>F64/E64*100</f>
        <v>16.765055467511885</v>
      </c>
      <c r="M64" s="165"/>
      <c r="N64" s="166"/>
      <c r="O64" s="166"/>
      <c r="P64" s="166"/>
      <c r="Q64" s="166"/>
      <c r="R64" s="166"/>
      <c r="S64" s="166"/>
      <c r="T64" s="166"/>
      <c r="U64" s="166"/>
      <c r="V64" s="167"/>
    </row>
    <row r="65" spans="1:23" s="12" customFormat="1" ht="27" customHeight="1" thickBot="1" x14ac:dyDescent="0.3">
      <c r="A65" s="173"/>
      <c r="B65" s="176"/>
      <c r="C65" s="180"/>
      <c r="D65" s="74" t="s">
        <v>44</v>
      </c>
      <c r="E65" s="75">
        <v>0</v>
      </c>
      <c r="F65" s="56">
        <v>0</v>
      </c>
      <c r="G65" s="57">
        <v>0</v>
      </c>
      <c r="M65" s="168"/>
      <c r="N65" s="169"/>
      <c r="O65" s="169"/>
      <c r="P65" s="169"/>
      <c r="Q65" s="169"/>
      <c r="R65" s="169"/>
      <c r="S65" s="169"/>
      <c r="T65" s="169"/>
      <c r="U65" s="169"/>
      <c r="V65" s="170"/>
    </row>
    <row r="66" spans="1:23" s="12" customFormat="1" ht="37.5" customHeight="1" x14ac:dyDescent="0.25">
      <c r="A66" s="171">
        <v>13</v>
      </c>
      <c r="B66" s="174" t="s">
        <v>26</v>
      </c>
      <c r="C66" s="178" t="s">
        <v>19</v>
      </c>
      <c r="D66" s="18" t="s">
        <v>1</v>
      </c>
      <c r="E66" s="19">
        <f>E67+E68+E69+E70</f>
        <v>26734.400000000001</v>
      </c>
      <c r="F66" s="19">
        <f>F67+F68+F69+F70</f>
        <v>1800</v>
      </c>
      <c r="G66" s="58">
        <f>F66/E66*100</f>
        <v>6.7328984379675623</v>
      </c>
      <c r="H66" s="12" t="s">
        <v>49</v>
      </c>
      <c r="M66" s="162" t="s">
        <v>77</v>
      </c>
      <c r="N66" s="163"/>
      <c r="O66" s="163"/>
      <c r="P66" s="163"/>
      <c r="Q66" s="163"/>
      <c r="R66" s="163"/>
      <c r="S66" s="163"/>
      <c r="T66" s="163"/>
      <c r="U66" s="163"/>
      <c r="V66" s="164"/>
    </row>
    <row r="67" spans="1:23" s="12" customFormat="1" ht="32.25" customHeight="1" x14ac:dyDescent="0.25">
      <c r="A67" s="172"/>
      <c r="B67" s="175"/>
      <c r="C67" s="179"/>
      <c r="D67" s="21" t="s">
        <v>42</v>
      </c>
      <c r="E67" s="22">
        <v>0</v>
      </c>
      <c r="F67" s="22">
        <v>0</v>
      </c>
      <c r="G67" s="23">
        <v>0</v>
      </c>
      <c r="M67" s="165"/>
      <c r="N67" s="166"/>
      <c r="O67" s="166"/>
      <c r="P67" s="166"/>
      <c r="Q67" s="166"/>
      <c r="R67" s="166"/>
      <c r="S67" s="166"/>
      <c r="T67" s="166"/>
      <c r="U67" s="166"/>
      <c r="V67" s="167"/>
    </row>
    <row r="68" spans="1:23" s="12" customFormat="1" ht="35.25" customHeight="1" x14ac:dyDescent="0.25">
      <c r="A68" s="172"/>
      <c r="B68" s="175"/>
      <c r="C68" s="179"/>
      <c r="D68" s="21" t="s">
        <v>6</v>
      </c>
      <c r="E68" s="34">
        <v>953.7</v>
      </c>
      <c r="F68" s="22">
        <v>0</v>
      </c>
      <c r="G68" s="23">
        <f>F68/E68*100</f>
        <v>0</v>
      </c>
      <c r="M68" s="165"/>
      <c r="N68" s="166"/>
      <c r="O68" s="166"/>
      <c r="P68" s="166"/>
      <c r="Q68" s="166"/>
      <c r="R68" s="166"/>
      <c r="S68" s="166"/>
      <c r="T68" s="166"/>
      <c r="U68" s="166"/>
      <c r="V68" s="167"/>
    </row>
    <row r="69" spans="1:23" s="12" customFormat="1" ht="34.5" customHeight="1" x14ac:dyDescent="0.25">
      <c r="A69" s="172"/>
      <c r="B69" s="184"/>
      <c r="C69" s="179"/>
      <c r="D69" s="21" t="s">
        <v>5</v>
      </c>
      <c r="E69" s="52">
        <v>25780.7</v>
      </c>
      <c r="F69" s="22">
        <v>1800</v>
      </c>
      <c r="G69" s="23">
        <v>0</v>
      </c>
      <c r="M69" s="165"/>
      <c r="N69" s="166"/>
      <c r="O69" s="166"/>
      <c r="P69" s="166"/>
      <c r="Q69" s="166"/>
      <c r="R69" s="166"/>
      <c r="S69" s="166"/>
      <c r="T69" s="166"/>
      <c r="U69" s="166"/>
      <c r="V69" s="167"/>
    </row>
    <row r="70" spans="1:23" s="12" customFormat="1" ht="30.75" customHeight="1" thickBot="1" x14ac:dyDescent="0.3">
      <c r="A70" s="173"/>
      <c r="B70" s="176"/>
      <c r="C70" s="180"/>
      <c r="D70" s="74" t="s">
        <v>44</v>
      </c>
      <c r="E70" s="76">
        <v>0</v>
      </c>
      <c r="F70" s="56">
        <v>0</v>
      </c>
      <c r="G70" s="57">
        <v>0</v>
      </c>
      <c r="M70" s="168"/>
      <c r="N70" s="169"/>
      <c r="O70" s="169"/>
      <c r="P70" s="169"/>
      <c r="Q70" s="169"/>
      <c r="R70" s="169"/>
      <c r="S70" s="169"/>
      <c r="T70" s="169"/>
      <c r="U70" s="169"/>
      <c r="V70" s="170"/>
    </row>
    <row r="71" spans="1:23" s="12" customFormat="1" ht="38.25" customHeight="1" x14ac:dyDescent="0.25">
      <c r="A71" s="171">
        <v>14</v>
      </c>
      <c r="B71" s="174" t="s">
        <v>31</v>
      </c>
      <c r="C71" s="178" t="s">
        <v>53</v>
      </c>
      <c r="D71" s="18" t="s">
        <v>1</v>
      </c>
      <c r="E71" s="19">
        <f>E72+E73+E74</f>
        <v>4750.5</v>
      </c>
      <c r="F71" s="19">
        <f>F72+F73+F74</f>
        <v>1035</v>
      </c>
      <c r="G71" s="58">
        <f>F71/E71*100</f>
        <v>21.787180296810863</v>
      </c>
      <c r="M71" s="115" t="s">
        <v>75</v>
      </c>
      <c r="N71" s="154"/>
      <c r="O71" s="154"/>
      <c r="P71" s="154"/>
      <c r="Q71" s="154"/>
      <c r="R71" s="154"/>
      <c r="S71" s="154"/>
      <c r="T71" s="154"/>
      <c r="U71" s="154"/>
      <c r="V71" s="155"/>
    </row>
    <row r="72" spans="1:23" s="12" customFormat="1" ht="40.5" customHeight="1" x14ac:dyDescent="0.25">
      <c r="A72" s="172"/>
      <c r="B72" s="175"/>
      <c r="C72" s="179"/>
      <c r="D72" s="21" t="s">
        <v>42</v>
      </c>
      <c r="E72" s="22">
        <v>0</v>
      </c>
      <c r="F72" s="22">
        <v>0</v>
      </c>
      <c r="G72" s="23">
        <v>0</v>
      </c>
      <c r="M72" s="156"/>
      <c r="N72" s="157"/>
      <c r="O72" s="157"/>
      <c r="P72" s="157"/>
      <c r="Q72" s="157"/>
      <c r="R72" s="157"/>
      <c r="S72" s="157"/>
      <c r="T72" s="157"/>
      <c r="U72" s="157"/>
      <c r="V72" s="158"/>
    </row>
    <row r="73" spans="1:23" s="12" customFormat="1" ht="39" customHeight="1" x14ac:dyDescent="0.25">
      <c r="A73" s="172"/>
      <c r="B73" s="175"/>
      <c r="C73" s="179"/>
      <c r="D73" s="21" t="s">
        <v>6</v>
      </c>
      <c r="E73" s="22">
        <v>3464.5</v>
      </c>
      <c r="F73" s="22">
        <v>0</v>
      </c>
      <c r="G73" s="23">
        <f>F73/E73*100</f>
        <v>0</v>
      </c>
      <c r="M73" s="156"/>
      <c r="N73" s="157"/>
      <c r="O73" s="157"/>
      <c r="P73" s="157"/>
      <c r="Q73" s="157"/>
      <c r="R73" s="157"/>
      <c r="S73" s="157"/>
      <c r="T73" s="157"/>
      <c r="U73" s="157"/>
      <c r="V73" s="158"/>
    </row>
    <row r="74" spans="1:23" s="12" customFormat="1" ht="33.75" customHeight="1" thickBot="1" x14ac:dyDescent="0.3">
      <c r="A74" s="173"/>
      <c r="B74" s="176"/>
      <c r="C74" s="180"/>
      <c r="D74" s="28" t="s">
        <v>5</v>
      </c>
      <c r="E74" s="77">
        <v>1286</v>
      </c>
      <c r="F74" s="29">
        <v>1035</v>
      </c>
      <c r="G74" s="30">
        <f>F74/E74*100</f>
        <v>80.482115085536549</v>
      </c>
      <c r="M74" s="159"/>
      <c r="N74" s="160"/>
      <c r="O74" s="160"/>
      <c r="P74" s="160"/>
      <c r="Q74" s="160"/>
      <c r="R74" s="160"/>
      <c r="S74" s="160"/>
      <c r="T74" s="160"/>
      <c r="U74" s="160"/>
      <c r="V74" s="161"/>
    </row>
    <row r="75" spans="1:23" s="12" customFormat="1" ht="28.5" customHeight="1" x14ac:dyDescent="0.25">
      <c r="A75" s="171">
        <v>15</v>
      </c>
      <c r="B75" s="174" t="s">
        <v>33</v>
      </c>
      <c r="C75" s="178" t="s">
        <v>32</v>
      </c>
      <c r="D75" s="18" t="s">
        <v>1</v>
      </c>
      <c r="E75" s="19">
        <f>E76+E77+E78+E79</f>
        <v>5612.3</v>
      </c>
      <c r="F75" s="19">
        <f>F76+F77+F78+F79</f>
        <v>920</v>
      </c>
      <c r="G75" s="58">
        <f>F75/E75*100</f>
        <v>16.392566327530602</v>
      </c>
      <c r="M75" s="115" t="s">
        <v>80</v>
      </c>
      <c r="N75" s="116"/>
      <c r="O75" s="116"/>
      <c r="P75" s="116"/>
      <c r="Q75" s="116"/>
      <c r="R75" s="116"/>
      <c r="S75" s="116"/>
      <c r="T75" s="116"/>
      <c r="U75" s="116"/>
      <c r="V75" s="117"/>
    </row>
    <row r="76" spans="1:23" s="12" customFormat="1" ht="26.25" customHeight="1" x14ac:dyDescent="0.25">
      <c r="A76" s="172"/>
      <c r="B76" s="175"/>
      <c r="C76" s="179"/>
      <c r="D76" s="21" t="s">
        <v>42</v>
      </c>
      <c r="E76" s="22">
        <v>0</v>
      </c>
      <c r="F76" s="22">
        <v>0</v>
      </c>
      <c r="G76" s="23">
        <v>0</v>
      </c>
      <c r="M76" s="118"/>
      <c r="N76" s="119"/>
      <c r="O76" s="119"/>
      <c r="P76" s="119"/>
      <c r="Q76" s="119"/>
      <c r="R76" s="119"/>
      <c r="S76" s="119"/>
      <c r="T76" s="119"/>
      <c r="U76" s="119"/>
      <c r="V76" s="120"/>
    </row>
    <row r="77" spans="1:23" s="12" customFormat="1" ht="33.75" customHeight="1" x14ac:dyDescent="0.25">
      <c r="A77" s="172"/>
      <c r="B77" s="175"/>
      <c r="C77" s="179"/>
      <c r="D77" s="25" t="s">
        <v>6</v>
      </c>
      <c r="E77" s="33">
        <v>0</v>
      </c>
      <c r="F77" s="22">
        <v>0</v>
      </c>
      <c r="G77" s="23">
        <v>0</v>
      </c>
      <c r="M77" s="118"/>
      <c r="N77" s="119"/>
      <c r="O77" s="119"/>
      <c r="P77" s="119"/>
      <c r="Q77" s="119"/>
      <c r="R77" s="119"/>
      <c r="S77" s="119"/>
      <c r="T77" s="119"/>
      <c r="U77" s="119"/>
      <c r="V77" s="120"/>
    </row>
    <row r="78" spans="1:23" s="12" customFormat="1" ht="33.75" customHeight="1" x14ac:dyDescent="0.25">
      <c r="A78" s="177"/>
      <c r="B78" s="184"/>
      <c r="C78" s="199"/>
      <c r="D78" s="21" t="s">
        <v>5</v>
      </c>
      <c r="E78" s="34">
        <v>5612.3</v>
      </c>
      <c r="F78" s="26">
        <v>920</v>
      </c>
      <c r="G78" s="27">
        <f>F78/E78*100</f>
        <v>16.392566327530602</v>
      </c>
      <c r="M78" s="118"/>
      <c r="N78" s="119"/>
      <c r="O78" s="119"/>
      <c r="P78" s="119"/>
      <c r="Q78" s="119"/>
      <c r="R78" s="119"/>
      <c r="S78" s="119"/>
      <c r="T78" s="119"/>
      <c r="U78" s="119"/>
      <c r="V78" s="120"/>
    </row>
    <row r="79" spans="1:23" s="12" customFormat="1" ht="45.75" customHeight="1" thickBot="1" x14ac:dyDescent="0.3">
      <c r="A79" s="173"/>
      <c r="B79" s="176"/>
      <c r="C79" s="180"/>
      <c r="D79" s="78" t="s">
        <v>2</v>
      </c>
      <c r="E79" s="79">
        <v>0</v>
      </c>
      <c r="F79" s="56">
        <v>0</v>
      </c>
      <c r="G79" s="57">
        <v>0</v>
      </c>
      <c r="M79" s="121"/>
      <c r="N79" s="122"/>
      <c r="O79" s="122"/>
      <c r="P79" s="122"/>
      <c r="Q79" s="122"/>
      <c r="R79" s="122"/>
      <c r="S79" s="122"/>
      <c r="T79" s="122"/>
      <c r="U79" s="122"/>
      <c r="V79" s="123"/>
    </row>
    <row r="80" spans="1:23" s="12" customFormat="1" ht="36.75" customHeight="1" x14ac:dyDescent="0.25">
      <c r="A80" s="171">
        <v>16</v>
      </c>
      <c r="B80" s="174" t="s">
        <v>35</v>
      </c>
      <c r="C80" s="178" t="s">
        <v>34</v>
      </c>
      <c r="D80" s="18" t="s">
        <v>1</v>
      </c>
      <c r="E80" s="19">
        <f>E81+E82+E83+E84</f>
        <v>151439.29999999999</v>
      </c>
      <c r="F80" s="19">
        <f>F81+F82+F83+F84</f>
        <v>11303.2</v>
      </c>
      <c r="G80" s="58">
        <f>F80/E80*100</f>
        <v>7.4638485518620348</v>
      </c>
      <c r="M80" s="115" t="s">
        <v>76</v>
      </c>
      <c r="N80" s="116"/>
      <c r="O80" s="116"/>
      <c r="P80" s="116"/>
      <c r="Q80" s="116"/>
      <c r="R80" s="116"/>
      <c r="S80" s="116"/>
      <c r="T80" s="116"/>
      <c r="U80" s="116"/>
      <c r="V80" s="117"/>
      <c r="W80" s="205"/>
    </row>
    <row r="81" spans="1:23" s="12" customFormat="1" ht="38.25" customHeight="1" x14ac:dyDescent="0.25">
      <c r="A81" s="172"/>
      <c r="B81" s="175"/>
      <c r="C81" s="179"/>
      <c r="D81" s="21" t="s">
        <v>42</v>
      </c>
      <c r="E81" s="22">
        <v>0</v>
      </c>
      <c r="F81" s="22">
        <v>0</v>
      </c>
      <c r="G81" s="23">
        <v>0</v>
      </c>
      <c r="M81" s="118"/>
      <c r="N81" s="119"/>
      <c r="O81" s="119"/>
      <c r="P81" s="119"/>
      <c r="Q81" s="119"/>
      <c r="R81" s="119"/>
      <c r="S81" s="119"/>
      <c r="T81" s="119"/>
      <c r="U81" s="119"/>
      <c r="V81" s="120"/>
      <c r="W81" s="206"/>
    </row>
    <row r="82" spans="1:23" s="12" customFormat="1" ht="45" customHeight="1" x14ac:dyDescent="0.25">
      <c r="A82" s="172"/>
      <c r="B82" s="175"/>
      <c r="C82" s="179"/>
      <c r="D82" s="21" t="s">
        <v>6</v>
      </c>
      <c r="E82" s="34">
        <v>89387</v>
      </c>
      <c r="F82" s="22">
        <v>0</v>
      </c>
      <c r="G82" s="23">
        <v>0</v>
      </c>
      <c r="M82" s="118"/>
      <c r="N82" s="119"/>
      <c r="O82" s="119"/>
      <c r="P82" s="119"/>
      <c r="Q82" s="119"/>
      <c r="R82" s="119"/>
      <c r="S82" s="119"/>
      <c r="T82" s="119"/>
      <c r="U82" s="119"/>
      <c r="V82" s="120"/>
      <c r="W82" s="206"/>
    </row>
    <row r="83" spans="1:23" s="12" customFormat="1" ht="37.5" customHeight="1" x14ac:dyDescent="0.25">
      <c r="A83" s="177"/>
      <c r="B83" s="184"/>
      <c r="C83" s="179"/>
      <c r="D83" s="25" t="s">
        <v>5</v>
      </c>
      <c r="E83" s="52">
        <v>62052.3</v>
      </c>
      <c r="F83" s="22">
        <v>11303.2</v>
      </c>
      <c r="G83" s="27">
        <f>F83/E83*100</f>
        <v>18.215602000248179</v>
      </c>
      <c r="M83" s="118"/>
      <c r="N83" s="119"/>
      <c r="O83" s="119"/>
      <c r="P83" s="119"/>
      <c r="Q83" s="119"/>
      <c r="R83" s="119"/>
      <c r="S83" s="119"/>
      <c r="T83" s="119"/>
      <c r="U83" s="119"/>
      <c r="V83" s="120"/>
      <c r="W83" s="206"/>
    </row>
    <row r="84" spans="1:23" s="12" customFormat="1" ht="35.25" customHeight="1" thickBot="1" x14ac:dyDescent="0.3">
      <c r="A84" s="173"/>
      <c r="B84" s="176"/>
      <c r="C84" s="180"/>
      <c r="D84" s="28" t="s">
        <v>44</v>
      </c>
      <c r="E84" s="29">
        <v>0</v>
      </c>
      <c r="F84" s="29">
        <v>0</v>
      </c>
      <c r="G84" s="30">
        <v>0</v>
      </c>
      <c r="M84" s="121"/>
      <c r="N84" s="122"/>
      <c r="O84" s="122"/>
      <c r="P84" s="122"/>
      <c r="Q84" s="122"/>
      <c r="R84" s="122"/>
      <c r="S84" s="122"/>
      <c r="T84" s="122"/>
      <c r="U84" s="122"/>
      <c r="V84" s="123"/>
    </row>
    <row r="85" spans="1:23" s="12" customFormat="1" ht="40.5" customHeight="1" x14ac:dyDescent="0.25">
      <c r="A85" s="171">
        <v>17</v>
      </c>
      <c r="B85" s="178" t="s">
        <v>47</v>
      </c>
      <c r="C85" s="178" t="s">
        <v>36</v>
      </c>
      <c r="D85" s="18" t="s">
        <v>1</v>
      </c>
      <c r="E85" s="80">
        <f>E86+E87+E89+E88</f>
        <v>295665.2</v>
      </c>
      <c r="F85" s="19">
        <f>F86+F87+F89+F88</f>
        <v>57680.7</v>
      </c>
      <c r="G85" s="101">
        <f t="shared" ref="G85:G90" si="3">F85/E85*100</f>
        <v>19.508788995120156</v>
      </c>
      <c r="M85" s="162" t="s">
        <v>51</v>
      </c>
      <c r="N85" s="163"/>
      <c r="O85" s="163"/>
      <c r="P85" s="163"/>
      <c r="Q85" s="163"/>
      <c r="R85" s="163"/>
      <c r="S85" s="163"/>
      <c r="T85" s="163"/>
      <c r="U85" s="163"/>
      <c r="V85" s="164"/>
    </row>
    <row r="86" spans="1:23" s="12" customFormat="1" ht="34.5" customHeight="1" x14ac:dyDescent="0.25">
      <c r="A86" s="172"/>
      <c r="B86" s="179"/>
      <c r="C86" s="179"/>
      <c r="D86" s="21" t="s">
        <v>42</v>
      </c>
      <c r="E86" s="81">
        <v>3979.9</v>
      </c>
      <c r="F86" s="22">
        <v>995</v>
      </c>
      <c r="G86" s="102">
        <f t="shared" si="3"/>
        <v>25.000628156486343</v>
      </c>
      <c r="M86" s="165"/>
      <c r="N86" s="166"/>
      <c r="O86" s="166"/>
      <c r="P86" s="166"/>
      <c r="Q86" s="166"/>
      <c r="R86" s="166"/>
      <c r="S86" s="166"/>
      <c r="T86" s="166"/>
      <c r="U86" s="166"/>
      <c r="V86" s="167"/>
    </row>
    <row r="87" spans="1:23" s="12" customFormat="1" ht="45" customHeight="1" x14ac:dyDescent="0.25">
      <c r="A87" s="172"/>
      <c r="B87" s="179"/>
      <c r="C87" s="179"/>
      <c r="D87" s="25" t="s">
        <v>6</v>
      </c>
      <c r="E87" s="34">
        <v>165920.29999999999</v>
      </c>
      <c r="F87" s="26">
        <v>33450.1</v>
      </c>
      <c r="G87" s="103">
        <f t="shared" si="3"/>
        <v>20.160342043740279</v>
      </c>
      <c r="M87" s="165"/>
      <c r="N87" s="166"/>
      <c r="O87" s="166"/>
      <c r="P87" s="166"/>
      <c r="Q87" s="166"/>
      <c r="R87" s="166"/>
      <c r="S87" s="166"/>
      <c r="T87" s="166"/>
      <c r="U87" s="166"/>
      <c r="V87" s="167"/>
    </row>
    <row r="88" spans="1:23" s="12" customFormat="1" ht="35.25" customHeight="1" x14ac:dyDescent="0.25">
      <c r="A88" s="177"/>
      <c r="B88" s="179"/>
      <c r="C88" s="199"/>
      <c r="D88" s="63" t="s">
        <v>5</v>
      </c>
      <c r="E88" s="65">
        <v>125594.3</v>
      </c>
      <c r="F88" s="65">
        <v>23235.599999999999</v>
      </c>
      <c r="G88" s="103">
        <f t="shared" si="3"/>
        <v>18.500521122375773</v>
      </c>
      <c r="M88" s="165"/>
      <c r="N88" s="166"/>
      <c r="O88" s="166"/>
      <c r="P88" s="166"/>
      <c r="Q88" s="166"/>
      <c r="R88" s="166"/>
      <c r="S88" s="166"/>
      <c r="T88" s="166"/>
      <c r="U88" s="166"/>
      <c r="V88" s="167"/>
    </row>
    <row r="89" spans="1:23" s="12" customFormat="1" ht="50.25" customHeight="1" thickBot="1" x14ac:dyDescent="0.3">
      <c r="A89" s="173"/>
      <c r="B89" s="180"/>
      <c r="C89" s="180"/>
      <c r="D89" s="37" t="s">
        <v>44</v>
      </c>
      <c r="E89" s="99">
        <v>170.7</v>
      </c>
      <c r="F89" s="100">
        <v>0</v>
      </c>
      <c r="G89" s="103">
        <f t="shared" si="3"/>
        <v>0</v>
      </c>
      <c r="M89" s="168"/>
      <c r="N89" s="169"/>
      <c r="O89" s="169"/>
      <c r="P89" s="169"/>
      <c r="Q89" s="169"/>
      <c r="R89" s="169"/>
      <c r="S89" s="169"/>
      <c r="T89" s="169"/>
      <c r="U89" s="169"/>
      <c r="V89" s="170"/>
    </row>
    <row r="90" spans="1:23" s="12" customFormat="1" ht="35.25" customHeight="1" x14ac:dyDescent="0.25">
      <c r="A90" s="171">
        <v>18</v>
      </c>
      <c r="B90" s="178" t="s">
        <v>38</v>
      </c>
      <c r="C90" s="178" t="s">
        <v>37</v>
      </c>
      <c r="D90" s="18" t="s">
        <v>1</v>
      </c>
      <c r="E90" s="19">
        <f>E91+E92+E93</f>
        <v>65223.6</v>
      </c>
      <c r="F90" s="19">
        <f>F91+F92+F93</f>
        <v>12337.2</v>
      </c>
      <c r="G90" s="58">
        <f t="shared" si="3"/>
        <v>18.915239269221569</v>
      </c>
      <c r="M90" s="115" t="s">
        <v>81</v>
      </c>
      <c r="N90" s="116"/>
      <c r="O90" s="116"/>
      <c r="P90" s="116"/>
      <c r="Q90" s="116"/>
      <c r="R90" s="116"/>
      <c r="S90" s="116"/>
      <c r="T90" s="116"/>
      <c r="U90" s="116"/>
      <c r="V90" s="117"/>
    </row>
    <row r="91" spans="1:23" s="12" customFormat="1" ht="31.5" customHeight="1" x14ac:dyDescent="0.25">
      <c r="A91" s="172"/>
      <c r="B91" s="179"/>
      <c r="C91" s="179"/>
      <c r="D91" s="21" t="s">
        <v>42</v>
      </c>
      <c r="E91" s="22">
        <v>0</v>
      </c>
      <c r="F91" s="22">
        <v>0</v>
      </c>
      <c r="G91" s="23">
        <v>0</v>
      </c>
      <c r="M91" s="118"/>
      <c r="N91" s="119"/>
      <c r="O91" s="119"/>
      <c r="P91" s="119"/>
      <c r="Q91" s="119"/>
      <c r="R91" s="119"/>
      <c r="S91" s="119"/>
      <c r="T91" s="119"/>
      <c r="U91" s="119"/>
      <c r="V91" s="120"/>
    </row>
    <row r="92" spans="1:23" s="12" customFormat="1" ht="34.5" customHeight="1" x14ac:dyDescent="0.25">
      <c r="A92" s="172"/>
      <c r="B92" s="179"/>
      <c r="C92" s="179"/>
      <c r="D92" s="21" t="s">
        <v>6</v>
      </c>
      <c r="E92" s="33">
        <v>0</v>
      </c>
      <c r="F92" s="22">
        <v>0</v>
      </c>
      <c r="G92" s="23">
        <v>0</v>
      </c>
      <c r="M92" s="118"/>
      <c r="N92" s="119"/>
      <c r="O92" s="119"/>
      <c r="P92" s="119"/>
      <c r="Q92" s="119"/>
      <c r="R92" s="119"/>
      <c r="S92" s="119"/>
      <c r="T92" s="119"/>
      <c r="U92" s="119"/>
      <c r="V92" s="120"/>
    </row>
    <row r="93" spans="1:23" s="12" customFormat="1" ht="131.25" customHeight="1" thickBot="1" x14ac:dyDescent="0.3">
      <c r="A93" s="172"/>
      <c r="B93" s="180"/>
      <c r="C93" s="180"/>
      <c r="D93" s="63" t="s">
        <v>5</v>
      </c>
      <c r="E93" s="82">
        <v>65223.6</v>
      </c>
      <c r="F93" s="65">
        <v>12337.2</v>
      </c>
      <c r="G93" s="66">
        <f>F93/E93*100</f>
        <v>18.915239269221569</v>
      </c>
      <c r="M93" s="121"/>
      <c r="N93" s="122"/>
      <c r="O93" s="122"/>
      <c r="P93" s="122"/>
      <c r="Q93" s="122"/>
      <c r="R93" s="122"/>
      <c r="S93" s="122"/>
      <c r="T93" s="122"/>
      <c r="U93" s="122"/>
      <c r="V93" s="123"/>
    </row>
    <row r="94" spans="1:23" s="12" customFormat="1" ht="32.25" customHeight="1" x14ac:dyDescent="0.25">
      <c r="A94" s="182">
        <v>19</v>
      </c>
      <c r="B94" s="174" t="s">
        <v>39</v>
      </c>
      <c r="C94" s="178" t="s">
        <v>41</v>
      </c>
      <c r="D94" s="83" t="s">
        <v>1</v>
      </c>
      <c r="E94" s="84">
        <f>E95+E96+E97+E98</f>
        <v>382351.8</v>
      </c>
      <c r="F94" s="19">
        <f>F95+F96+F97+F98</f>
        <v>77396.599999999991</v>
      </c>
      <c r="G94" s="58">
        <f>F94/E94*100</f>
        <v>20.242248107632811</v>
      </c>
      <c r="M94" s="115" t="s">
        <v>50</v>
      </c>
      <c r="N94" s="116"/>
      <c r="O94" s="116"/>
      <c r="P94" s="116"/>
      <c r="Q94" s="116"/>
      <c r="R94" s="116"/>
      <c r="S94" s="116"/>
      <c r="T94" s="116"/>
      <c r="U94" s="116"/>
      <c r="V94" s="117"/>
    </row>
    <row r="95" spans="1:23" s="12" customFormat="1" ht="33.75" customHeight="1" x14ac:dyDescent="0.25">
      <c r="A95" s="182"/>
      <c r="B95" s="175"/>
      <c r="C95" s="179"/>
      <c r="D95" s="85" t="s">
        <v>42</v>
      </c>
      <c r="E95" s="86">
        <v>0</v>
      </c>
      <c r="F95" s="87">
        <v>0</v>
      </c>
      <c r="G95" s="88">
        <v>0</v>
      </c>
      <c r="M95" s="118"/>
      <c r="N95" s="119"/>
      <c r="O95" s="119"/>
      <c r="P95" s="119"/>
      <c r="Q95" s="119"/>
      <c r="R95" s="119"/>
      <c r="S95" s="119"/>
      <c r="T95" s="119"/>
      <c r="U95" s="119"/>
      <c r="V95" s="120"/>
    </row>
    <row r="96" spans="1:23" s="12" customFormat="1" ht="37.5" customHeight="1" x14ac:dyDescent="0.25">
      <c r="A96" s="182"/>
      <c r="B96" s="175"/>
      <c r="C96" s="179"/>
      <c r="D96" s="85" t="s">
        <v>6</v>
      </c>
      <c r="E96" s="33">
        <v>13563.8</v>
      </c>
      <c r="F96" s="22">
        <v>2179.9</v>
      </c>
      <c r="G96" s="23">
        <f>F96/E96*100</f>
        <v>16.071454902018608</v>
      </c>
      <c r="M96" s="118"/>
      <c r="N96" s="119"/>
      <c r="O96" s="119"/>
      <c r="P96" s="119"/>
      <c r="Q96" s="119"/>
      <c r="R96" s="119"/>
      <c r="S96" s="119"/>
      <c r="T96" s="119"/>
      <c r="U96" s="119"/>
      <c r="V96" s="120"/>
    </row>
    <row r="97" spans="1:23" s="12" customFormat="1" ht="32.25" customHeight="1" x14ac:dyDescent="0.25">
      <c r="A97" s="182"/>
      <c r="B97" s="184"/>
      <c r="C97" s="179"/>
      <c r="D97" s="85" t="s">
        <v>5</v>
      </c>
      <c r="E97" s="33">
        <v>368788</v>
      </c>
      <c r="F97" s="22">
        <v>75216.7</v>
      </c>
      <c r="G97" s="23">
        <f>F97/E97*100</f>
        <v>20.395647363797089</v>
      </c>
      <c r="M97" s="118"/>
      <c r="N97" s="119"/>
      <c r="O97" s="119"/>
      <c r="P97" s="119"/>
      <c r="Q97" s="119"/>
      <c r="R97" s="119"/>
      <c r="S97" s="119"/>
      <c r="T97" s="119"/>
      <c r="U97" s="119"/>
      <c r="V97" s="120"/>
    </row>
    <row r="98" spans="1:23" s="12" customFormat="1" ht="25.5" customHeight="1" thickBot="1" x14ac:dyDescent="0.3">
      <c r="A98" s="183"/>
      <c r="B98" s="176"/>
      <c r="C98" s="180"/>
      <c r="D98" s="74" t="s">
        <v>44</v>
      </c>
      <c r="E98" s="89">
        <v>0</v>
      </c>
      <c r="F98" s="90">
        <v>0</v>
      </c>
      <c r="G98" s="91">
        <v>0</v>
      </c>
      <c r="M98" s="121"/>
      <c r="N98" s="122"/>
      <c r="O98" s="122"/>
      <c r="P98" s="122"/>
      <c r="Q98" s="122"/>
      <c r="R98" s="122"/>
      <c r="S98" s="122"/>
      <c r="T98" s="122"/>
      <c r="U98" s="122"/>
      <c r="V98" s="123"/>
    </row>
    <row r="99" spans="1:23" s="12" customFormat="1" ht="27.75" customHeight="1" x14ac:dyDescent="0.25">
      <c r="A99" s="182">
        <v>20</v>
      </c>
      <c r="B99" s="178" t="s">
        <v>57</v>
      </c>
      <c r="C99" s="178" t="s">
        <v>59</v>
      </c>
      <c r="D99" s="83" t="s">
        <v>1</v>
      </c>
      <c r="E99" s="84">
        <f>E100+E101+E102+E103</f>
        <v>18368</v>
      </c>
      <c r="F99" s="19">
        <f>F100+F101+F102+F103</f>
        <v>3788.9</v>
      </c>
      <c r="G99" s="58">
        <f>F99/E99*100</f>
        <v>20.62772212543554</v>
      </c>
      <c r="M99" s="115" t="s">
        <v>82</v>
      </c>
      <c r="N99" s="116"/>
      <c r="O99" s="116"/>
      <c r="P99" s="116"/>
      <c r="Q99" s="116"/>
      <c r="R99" s="116"/>
      <c r="S99" s="116"/>
      <c r="T99" s="116"/>
      <c r="U99" s="116"/>
      <c r="V99" s="117"/>
    </row>
    <row r="100" spans="1:23" s="12" customFormat="1" ht="27.75" customHeight="1" x14ac:dyDescent="0.25">
      <c r="A100" s="182"/>
      <c r="B100" s="179"/>
      <c r="C100" s="179"/>
      <c r="D100" s="85" t="s">
        <v>42</v>
      </c>
      <c r="E100" s="86">
        <v>0</v>
      </c>
      <c r="F100" s="87">
        <v>0</v>
      </c>
      <c r="G100" s="88">
        <v>0</v>
      </c>
      <c r="M100" s="118"/>
      <c r="N100" s="119"/>
      <c r="O100" s="119"/>
      <c r="P100" s="119"/>
      <c r="Q100" s="119"/>
      <c r="R100" s="119"/>
      <c r="S100" s="119"/>
      <c r="T100" s="119"/>
      <c r="U100" s="119"/>
      <c r="V100" s="120"/>
      <c r="W100" s="12" t="s">
        <v>48</v>
      </c>
    </row>
    <row r="101" spans="1:23" s="12" customFormat="1" ht="33" customHeight="1" x14ac:dyDescent="0.25">
      <c r="A101" s="182"/>
      <c r="B101" s="179"/>
      <c r="C101" s="179"/>
      <c r="D101" s="85" t="s">
        <v>6</v>
      </c>
      <c r="E101" s="33">
        <v>0</v>
      </c>
      <c r="F101" s="22">
        <v>0</v>
      </c>
      <c r="G101" s="23">
        <v>0</v>
      </c>
      <c r="M101" s="118"/>
      <c r="N101" s="119"/>
      <c r="O101" s="119"/>
      <c r="P101" s="119"/>
      <c r="Q101" s="119"/>
      <c r="R101" s="119"/>
      <c r="S101" s="119"/>
      <c r="T101" s="119"/>
      <c r="U101" s="119"/>
      <c r="V101" s="120"/>
    </row>
    <row r="102" spans="1:23" s="12" customFormat="1" ht="30" customHeight="1" x14ac:dyDescent="0.25">
      <c r="A102" s="182"/>
      <c r="B102" s="179"/>
      <c r="C102" s="179"/>
      <c r="D102" s="85" t="s">
        <v>5</v>
      </c>
      <c r="E102" s="33">
        <v>18144.400000000001</v>
      </c>
      <c r="F102" s="22">
        <v>3788.9</v>
      </c>
      <c r="G102" s="23">
        <f>F102/E102*100</f>
        <v>20.8819250016534</v>
      </c>
      <c r="M102" s="118"/>
      <c r="N102" s="119"/>
      <c r="O102" s="119"/>
      <c r="P102" s="119"/>
      <c r="Q102" s="119"/>
      <c r="R102" s="119"/>
      <c r="S102" s="119"/>
      <c r="T102" s="119"/>
      <c r="U102" s="119"/>
      <c r="V102" s="120"/>
    </row>
    <row r="103" spans="1:23" s="12" customFormat="1" ht="30" customHeight="1" thickBot="1" x14ac:dyDescent="0.3">
      <c r="A103" s="182"/>
      <c r="B103" s="180"/>
      <c r="C103" s="180"/>
      <c r="D103" s="74" t="s">
        <v>44</v>
      </c>
      <c r="E103" s="89">
        <v>223.6</v>
      </c>
      <c r="F103" s="90">
        <v>0</v>
      </c>
      <c r="G103" s="23">
        <f>F103/E103*100</f>
        <v>0</v>
      </c>
      <c r="M103" s="121"/>
      <c r="N103" s="122"/>
      <c r="O103" s="122"/>
      <c r="P103" s="122"/>
      <c r="Q103" s="122"/>
      <c r="R103" s="122"/>
      <c r="S103" s="122"/>
      <c r="T103" s="122"/>
      <c r="U103" s="122"/>
      <c r="V103" s="123"/>
    </row>
    <row r="104" spans="1:23" s="12" customFormat="1" ht="27.75" customHeight="1" x14ac:dyDescent="0.25">
      <c r="A104" s="182">
        <v>21</v>
      </c>
      <c r="B104" s="178" t="s">
        <v>27</v>
      </c>
      <c r="C104" s="178" t="s">
        <v>19</v>
      </c>
      <c r="D104" s="83" t="s">
        <v>1</v>
      </c>
      <c r="E104" s="84">
        <f>E105+E106+E107+E108</f>
        <v>20604.5</v>
      </c>
      <c r="F104" s="19">
        <f>F105+F106+F107+F108</f>
        <v>16.399999999999999</v>
      </c>
      <c r="G104" s="58">
        <f t="shared" ref="G104:G119" si="4">F104/E104*100</f>
        <v>7.9594263389065487E-2</v>
      </c>
      <c r="M104" s="115" t="s">
        <v>69</v>
      </c>
      <c r="N104" s="116"/>
      <c r="O104" s="116"/>
      <c r="P104" s="116"/>
      <c r="Q104" s="116"/>
      <c r="R104" s="116"/>
      <c r="S104" s="116"/>
      <c r="T104" s="116"/>
      <c r="U104" s="116"/>
      <c r="V104" s="117"/>
    </row>
    <row r="105" spans="1:23" s="12" customFormat="1" ht="27.75" customHeight="1" x14ac:dyDescent="0.25">
      <c r="A105" s="182"/>
      <c r="B105" s="179"/>
      <c r="C105" s="179"/>
      <c r="D105" s="85" t="s">
        <v>42</v>
      </c>
      <c r="E105" s="86">
        <v>6206.5</v>
      </c>
      <c r="F105" s="87">
        <v>0</v>
      </c>
      <c r="G105" s="88">
        <f t="shared" si="4"/>
        <v>0</v>
      </c>
      <c r="M105" s="118"/>
      <c r="N105" s="119"/>
      <c r="O105" s="119"/>
      <c r="P105" s="119"/>
      <c r="Q105" s="119"/>
      <c r="R105" s="119"/>
      <c r="S105" s="119"/>
      <c r="T105" s="119"/>
      <c r="U105" s="119"/>
      <c r="V105" s="120"/>
      <c r="W105" s="12" t="s">
        <v>48</v>
      </c>
    </row>
    <row r="106" spans="1:23" s="12" customFormat="1" ht="33" customHeight="1" x14ac:dyDescent="0.25">
      <c r="A106" s="182"/>
      <c r="B106" s="179"/>
      <c r="C106" s="179"/>
      <c r="D106" s="85" t="s">
        <v>6</v>
      </c>
      <c r="E106" s="33">
        <v>12469.3</v>
      </c>
      <c r="F106" s="22">
        <v>0</v>
      </c>
      <c r="G106" s="23">
        <f t="shared" si="4"/>
        <v>0</v>
      </c>
      <c r="M106" s="118"/>
      <c r="N106" s="119"/>
      <c r="O106" s="119"/>
      <c r="P106" s="119"/>
      <c r="Q106" s="119"/>
      <c r="R106" s="119"/>
      <c r="S106" s="119"/>
      <c r="T106" s="119"/>
      <c r="U106" s="119"/>
      <c r="V106" s="120"/>
    </row>
    <row r="107" spans="1:23" s="12" customFormat="1" ht="30" customHeight="1" x14ac:dyDescent="0.25">
      <c r="A107" s="182"/>
      <c r="B107" s="179"/>
      <c r="C107" s="179"/>
      <c r="D107" s="85" t="s">
        <v>5</v>
      </c>
      <c r="E107" s="33">
        <v>0</v>
      </c>
      <c r="F107" s="22">
        <v>0</v>
      </c>
      <c r="G107" s="23">
        <v>0</v>
      </c>
      <c r="M107" s="118"/>
      <c r="N107" s="119"/>
      <c r="O107" s="119"/>
      <c r="P107" s="119"/>
      <c r="Q107" s="119"/>
      <c r="R107" s="119"/>
      <c r="S107" s="119"/>
      <c r="T107" s="119"/>
      <c r="U107" s="119"/>
      <c r="V107" s="120"/>
    </row>
    <row r="108" spans="1:23" s="12" customFormat="1" ht="30" customHeight="1" thickBot="1" x14ac:dyDescent="0.3">
      <c r="A108" s="182"/>
      <c r="B108" s="180"/>
      <c r="C108" s="180"/>
      <c r="D108" s="74" t="s">
        <v>44</v>
      </c>
      <c r="E108" s="89">
        <v>1928.7</v>
      </c>
      <c r="F108" s="90">
        <v>16.399999999999999</v>
      </c>
      <c r="G108" s="91">
        <v>0</v>
      </c>
      <c r="M108" s="121"/>
      <c r="N108" s="122"/>
      <c r="O108" s="122"/>
      <c r="P108" s="122"/>
      <c r="Q108" s="122"/>
      <c r="R108" s="122"/>
      <c r="S108" s="122"/>
      <c r="T108" s="122"/>
      <c r="U108" s="122"/>
      <c r="V108" s="123"/>
    </row>
    <row r="109" spans="1:23" s="12" customFormat="1" ht="34.5" customHeight="1" x14ac:dyDescent="0.25">
      <c r="A109" s="207">
        <v>22</v>
      </c>
      <c r="B109" s="216" t="s">
        <v>58</v>
      </c>
      <c r="C109" s="178" t="s">
        <v>46</v>
      </c>
      <c r="D109" s="83" t="s">
        <v>1</v>
      </c>
      <c r="E109" s="92">
        <f>E110+E111+E112+E113+E114</f>
        <v>24446.7</v>
      </c>
      <c r="F109" s="93">
        <f>F110+F111+F112+F113+F114</f>
        <v>5125.1000000000004</v>
      </c>
      <c r="G109" s="94">
        <f>F109/E109*100</f>
        <v>20.964383740954812</v>
      </c>
      <c r="M109" s="115" t="s">
        <v>60</v>
      </c>
      <c r="N109" s="210"/>
      <c r="O109" s="210"/>
      <c r="P109" s="210"/>
      <c r="Q109" s="210"/>
      <c r="R109" s="210"/>
      <c r="S109" s="210"/>
      <c r="T109" s="210"/>
      <c r="U109" s="210"/>
      <c r="V109" s="211"/>
    </row>
    <row r="110" spans="1:23" s="12" customFormat="1" ht="36" customHeight="1" x14ac:dyDescent="0.25">
      <c r="A110" s="208"/>
      <c r="B110" s="217"/>
      <c r="C110" s="209"/>
      <c r="D110" s="85" t="s">
        <v>42</v>
      </c>
      <c r="E110" s="33">
        <v>0</v>
      </c>
      <c r="F110" s="22">
        <v>0</v>
      </c>
      <c r="G110" s="23">
        <v>0</v>
      </c>
      <c r="M110" s="212"/>
      <c r="N110" s="213"/>
      <c r="O110" s="213"/>
      <c r="P110" s="213"/>
      <c r="Q110" s="213"/>
      <c r="R110" s="213"/>
      <c r="S110" s="213"/>
      <c r="T110" s="213"/>
      <c r="U110" s="213"/>
      <c r="V110" s="214"/>
    </row>
    <row r="111" spans="1:23" s="12" customFormat="1" ht="34.5" customHeight="1" x14ac:dyDescent="0.25">
      <c r="A111" s="208"/>
      <c r="B111" s="217"/>
      <c r="C111" s="209"/>
      <c r="D111" s="85" t="s">
        <v>6</v>
      </c>
      <c r="E111" s="33">
        <v>0</v>
      </c>
      <c r="F111" s="22">
        <v>0</v>
      </c>
      <c r="G111" s="23">
        <v>0</v>
      </c>
      <c r="M111" s="212"/>
      <c r="N111" s="213"/>
      <c r="O111" s="213"/>
      <c r="P111" s="213"/>
      <c r="Q111" s="213"/>
      <c r="R111" s="213"/>
      <c r="S111" s="213"/>
      <c r="T111" s="213"/>
      <c r="U111" s="213"/>
      <c r="V111" s="214"/>
    </row>
    <row r="112" spans="1:23" s="12" customFormat="1" ht="34.5" customHeight="1" x14ac:dyDescent="0.25">
      <c r="A112" s="208"/>
      <c r="B112" s="217"/>
      <c r="C112" s="209"/>
      <c r="D112" s="85" t="s">
        <v>5</v>
      </c>
      <c r="E112" s="33">
        <v>22009</v>
      </c>
      <c r="F112" s="22">
        <v>4502.8</v>
      </c>
      <c r="G112" s="23">
        <f>F112/E112*100</f>
        <v>20.458903175973468</v>
      </c>
      <c r="M112" s="212"/>
      <c r="N112" s="213"/>
      <c r="O112" s="213"/>
      <c r="P112" s="213"/>
      <c r="Q112" s="213"/>
      <c r="R112" s="213"/>
      <c r="S112" s="213"/>
      <c r="T112" s="213"/>
      <c r="U112" s="213"/>
      <c r="V112" s="214"/>
    </row>
    <row r="113" spans="1:22" s="12" customFormat="1" ht="34.5" customHeight="1" x14ac:dyDescent="0.25">
      <c r="A113" s="208"/>
      <c r="B113" s="217"/>
      <c r="C113" s="209"/>
      <c r="D113" s="95" t="s">
        <v>44</v>
      </c>
      <c r="E113" s="52">
        <v>0</v>
      </c>
      <c r="F113" s="96">
        <v>0</v>
      </c>
      <c r="G113" s="97">
        <v>0</v>
      </c>
      <c r="M113" s="212"/>
      <c r="N113" s="213"/>
      <c r="O113" s="213"/>
      <c r="P113" s="213"/>
      <c r="Q113" s="213"/>
      <c r="R113" s="213"/>
      <c r="S113" s="213"/>
      <c r="T113" s="213"/>
      <c r="U113" s="213"/>
      <c r="V113" s="214"/>
    </row>
    <row r="114" spans="1:22" s="12" customFormat="1" ht="34.5" customHeight="1" x14ac:dyDescent="0.25">
      <c r="A114" s="208"/>
      <c r="B114" s="217"/>
      <c r="C114" s="209"/>
      <c r="D114" s="25" t="s">
        <v>2</v>
      </c>
      <c r="E114" s="52">
        <v>2437.6999999999998</v>
      </c>
      <c r="F114" s="96">
        <v>622.29999999999995</v>
      </c>
      <c r="G114" s="97">
        <f>F114/E114*100</f>
        <v>25.528161791852977</v>
      </c>
      <c r="M114" s="212"/>
      <c r="N114" s="215"/>
      <c r="O114" s="215"/>
      <c r="P114" s="215"/>
      <c r="Q114" s="215"/>
      <c r="R114" s="215"/>
      <c r="S114" s="215"/>
      <c r="T114" s="215"/>
      <c r="U114" s="215"/>
      <c r="V114" s="214"/>
    </row>
    <row r="115" spans="1:22" s="12" customFormat="1" ht="53.25" customHeight="1" x14ac:dyDescent="0.25">
      <c r="A115" s="203" t="s">
        <v>4</v>
      </c>
      <c r="B115" s="203"/>
      <c r="C115" s="203"/>
      <c r="D115" s="109" t="s">
        <v>3</v>
      </c>
      <c r="E115" s="110">
        <f>E116+E117+E118+E119+E120+E121</f>
        <v>6533889.9000000004</v>
      </c>
      <c r="F115" s="110">
        <f>F116+F117+F118+F119+F120+F121</f>
        <v>877421.00000000012</v>
      </c>
      <c r="G115" s="111">
        <f>F115/E115*100</f>
        <v>13.428769284894134</v>
      </c>
      <c r="H115" s="112"/>
      <c r="I115" s="112"/>
      <c r="J115" s="112"/>
      <c r="K115" s="112"/>
      <c r="L115" s="112"/>
      <c r="M115" s="204"/>
      <c r="N115" s="204"/>
      <c r="O115" s="204"/>
      <c r="P115" s="204"/>
      <c r="Q115" s="204"/>
      <c r="R115" s="204"/>
      <c r="S115" s="204"/>
      <c r="T115" s="204"/>
      <c r="U115" s="204"/>
      <c r="V115" s="204"/>
    </row>
    <row r="116" spans="1:22" ht="47.25" customHeight="1" x14ac:dyDescent="0.25">
      <c r="A116" s="203"/>
      <c r="B116" s="203"/>
      <c r="C116" s="203"/>
      <c r="D116" s="2" t="s">
        <v>42</v>
      </c>
      <c r="E116" s="3">
        <f>E7+E12+E17+E22+E27+E31+E36+E41+E46+E52+E57+E62+E67+E72+E76+E81+E86+E91+E95+E105+E110</f>
        <v>65807.5</v>
      </c>
      <c r="F116" s="3">
        <f>F7+F12+F17+F22+F27+F31+F36+F41+F46+F52+F57+F62+F67+F72+F76+F81+F86+F91+F95+F105+F110</f>
        <v>12901.2</v>
      </c>
      <c r="G116" s="4">
        <f>F116/E116*100</f>
        <v>19.604452380047867</v>
      </c>
      <c r="H116" s="5"/>
      <c r="I116" s="5"/>
      <c r="J116" s="5"/>
      <c r="K116" s="5"/>
      <c r="L116" s="5"/>
      <c r="M116" s="204"/>
      <c r="N116" s="204"/>
      <c r="O116" s="204"/>
      <c r="P116" s="204"/>
      <c r="Q116" s="204"/>
      <c r="R116" s="204"/>
      <c r="S116" s="204"/>
      <c r="T116" s="204"/>
      <c r="U116" s="204"/>
      <c r="V116" s="204"/>
    </row>
    <row r="117" spans="1:22" ht="61.5" customHeight="1" x14ac:dyDescent="0.25">
      <c r="A117" s="203"/>
      <c r="B117" s="203"/>
      <c r="C117" s="203"/>
      <c r="D117" s="2" t="s">
        <v>6</v>
      </c>
      <c r="E117" s="3">
        <f>E8+E13+E18+E23+E28+E32+E37+E42+E47+E53+E58+E63+E68+E73+E77+E82+E87+E92+E96+E106+E111</f>
        <v>4435262.5999999996</v>
      </c>
      <c r="F117" s="3">
        <f>F8+F13+F18+F23+F28+F32+F37+F42+F47+F53+F58+F63+F68+F73+F77+F82+F87+F92+F96+F106+F111</f>
        <v>531750.70000000007</v>
      </c>
      <c r="G117" s="4">
        <f>F117/E117*100</f>
        <v>11.989159334105722</v>
      </c>
      <c r="H117" s="5"/>
      <c r="I117" s="5"/>
      <c r="J117" s="5"/>
      <c r="K117" s="5"/>
      <c r="L117" s="5"/>
      <c r="M117" s="204"/>
      <c r="N117" s="204"/>
      <c r="O117" s="204"/>
      <c r="P117" s="204"/>
      <c r="Q117" s="204"/>
      <c r="R117" s="204"/>
      <c r="S117" s="204"/>
      <c r="T117" s="204"/>
      <c r="U117" s="204"/>
      <c r="V117" s="204"/>
    </row>
    <row r="118" spans="1:22" ht="56.25" x14ac:dyDescent="0.25">
      <c r="A118" s="203"/>
      <c r="B118" s="203"/>
      <c r="C118" s="203"/>
      <c r="D118" s="2" t="s">
        <v>5</v>
      </c>
      <c r="E118" s="3">
        <f>E9+E14+E19+E24+E29+E33+E38+E43+E48+E54+E59+E64+E69+E74+E78+E83+E88+E93+E97+E107+E112+E102</f>
        <v>2018699.2</v>
      </c>
      <c r="F118" s="3">
        <f>F9+F14+F19+F24+F29+F33+F38+F43+F48+F54+F59+F64+F69+F74+F78+F83+F88+F93+F97+F107+F112+F102</f>
        <v>332128.90000000002</v>
      </c>
      <c r="G118" s="4">
        <f>F118/E118*100</f>
        <v>16.452619587900962</v>
      </c>
      <c r="H118" s="5"/>
      <c r="I118" s="5"/>
      <c r="J118" s="5"/>
      <c r="K118" s="5"/>
      <c r="L118" s="5"/>
      <c r="M118" s="204"/>
      <c r="N118" s="204"/>
      <c r="O118" s="204"/>
      <c r="P118" s="204"/>
      <c r="Q118" s="204"/>
      <c r="R118" s="204"/>
      <c r="S118" s="204"/>
      <c r="T118" s="204"/>
      <c r="U118" s="204"/>
      <c r="V118" s="204"/>
    </row>
    <row r="119" spans="1:22" ht="42.75" customHeight="1" x14ac:dyDescent="0.25">
      <c r="A119" s="203"/>
      <c r="B119" s="203"/>
      <c r="C119" s="203"/>
      <c r="D119" s="2" t="s">
        <v>44</v>
      </c>
      <c r="E119" s="3">
        <f>E10+E15+E20+E34+E39+E44+E49+E55+E60+E65+E70+E84+E98+E108+E113+E103+E89</f>
        <v>6274.9000000000005</v>
      </c>
      <c r="F119" s="3">
        <f>F10+F15+F20+F34+F39+F44+F49+F55+F60+F65+F70+F84+F98+F108+F113+F103+F89</f>
        <v>17.899999999999999</v>
      </c>
      <c r="G119" s="4">
        <f t="shared" si="4"/>
        <v>0.28526351017546092</v>
      </c>
      <c r="H119" s="5"/>
      <c r="I119" s="5"/>
      <c r="J119" s="5"/>
      <c r="K119" s="5"/>
      <c r="L119" s="5"/>
      <c r="M119" s="204"/>
      <c r="N119" s="204"/>
      <c r="O119" s="204"/>
      <c r="P119" s="204"/>
      <c r="Q119" s="204"/>
      <c r="R119" s="204"/>
      <c r="S119" s="204"/>
      <c r="T119" s="204"/>
      <c r="U119" s="204"/>
      <c r="V119" s="204"/>
    </row>
    <row r="120" spans="1:22" ht="57" customHeight="1" x14ac:dyDescent="0.25">
      <c r="A120" s="203"/>
      <c r="B120" s="203"/>
      <c r="C120" s="203"/>
      <c r="D120" s="2" t="s">
        <v>2</v>
      </c>
      <c r="E120" s="3">
        <f>E25+E79+E114</f>
        <v>2437.6999999999998</v>
      </c>
      <c r="F120" s="3">
        <f>F25+F79+F114</f>
        <v>622.29999999999995</v>
      </c>
      <c r="G120" s="4">
        <f>F120/E120*100</f>
        <v>25.528161791852977</v>
      </c>
      <c r="H120" s="5"/>
      <c r="I120" s="5"/>
      <c r="J120" s="5"/>
      <c r="K120" s="5"/>
      <c r="L120" s="5"/>
      <c r="M120" s="204"/>
      <c r="N120" s="204"/>
      <c r="O120" s="204"/>
      <c r="P120" s="204"/>
      <c r="Q120" s="204"/>
      <c r="R120" s="204"/>
      <c r="S120" s="204"/>
      <c r="T120" s="204"/>
      <c r="U120" s="204"/>
      <c r="V120" s="204"/>
    </row>
    <row r="121" spans="1:22" ht="77.25" customHeight="1" x14ac:dyDescent="0.3">
      <c r="A121" s="203"/>
      <c r="B121" s="203"/>
      <c r="C121" s="203"/>
      <c r="D121" s="6" t="s">
        <v>52</v>
      </c>
      <c r="E121" s="3">
        <f>E50</f>
        <v>5408</v>
      </c>
      <c r="F121" s="3">
        <f>F50</f>
        <v>0</v>
      </c>
      <c r="G121" s="4">
        <f>F121/E121*100</f>
        <v>0</v>
      </c>
      <c r="H121" s="5"/>
      <c r="I121" s="5"/>
      <c r="J121" s="5"/>
      <c r="K121" s="5"/>
      <c r="L121" s="5"/>
      <c r="M121" s="204"/>
      <c r="N121" s="204"/>
      <c r="O121" s="204"/>
      <c r="P121" s="204"/>
      <c r="Q121" s="204"/>
      <c r="R121" s="204"/>
      <c r="S121" s="204"/>
      <c r="T121" s="204"/>
      <c r="U121" s="204"/>
      <c r="V121" s="204"/>
    </row>
    <row r="124" spans="1:22" ht="23.25" x14ac:dyDescent="0.35">
      <c r="E124" s="113"/>
      <c r="F124" s="113"/>
      <c r="G124" s="114"/>
    </row>
    <row r="125" spans="1:22" ht="23.25" x14ac:dyDescent="0.35">
      <c r="E125" s="113"/>
      <c r="F125" s="113"/>
      <c r="G125" s="114"/>
    </row>
    <row r="126" spans="1:22" ht="23.25" x14ac:dyDescent="0.35">
      <c r="E126" s="113"/>
      <c r="F126" s="113"/>
      <c r="G126" s="114"/>
    </row>
    <row r="127" spans="1:22" ht="23.25" x14ac:dyDescent="0.35">
      <c r="E127" s="113"/>
      <c r="F127" s="113"/>
      <c r="G127" s="114"/>
    </row>
    <row r="128" spans="1:22" ht="23.25" x14ac:dyDescent="0.35">
      <c r="E128" s="113"/>
      <c r="F128" s="113"/>
      <c r="G128" s="114"/>
    </row>
    <row r="129" spans="5:7" ht="23.25" x14ac:dyDescent="0.35">
      <c r="E129" s="113"/>
      <c r="F129" s="113"/>
      <c r="G129" s="114"/>
    </row>
    <row r="130" spans="5:7" ht="23.25" x14ac:dyDescent="0.35">
      <c r="E130" s="113"/>
      <c r="F130" s="113"/>
      <c r="G130" s="114"/>
    </row>
    <row r="131" spans="5:7" ht="23.25" x14ac:dyDescent="0.35">
      <c r="E131" s="114"/>
      <c r="F131" s="114"/>
      <c r="G131" s="114"/>
    </row>
    <row r="132" spans="5:7" ht="23.25" x14ac:dyDescent="0.35">
      <c r="E132" s="113"/>
      <c r="F132" s="113"/>
      <c r="G132" s="114"/>
    </row>
    <row r="133" spans="5:7" ht="23.25" x14ac:dyDescent="0.35">
      <c r="E133" s="114"/>
      <c r="F133" s="114"/>
      <c r="G133" s="114"/>
    </row>
    <row r="134" spans="5:7" ht="21" customHeight="1" x14ac:dyDescent="0.25">
      <c r="E134" s="98"/>
      <c r="F134" s="98"/>
    </row>
    <row r="135" spans="5:7" ht="22.5" customHeight="1" x14ac:dyDescent="0.25"/>
    <row r="136" spans="5:7" ht="18.75" customHeight="1" x14ac:dyDescent="0.25"/>
    <row r="137" spans="5:7" ht="30" customHeight="1" x14ac:dyDescent="0.25"/>
  </sheetData>
  <autoFilter ref="A5:G120"/>
  <mergeCells count="100">
    <mergeCell ref="M99:V103"/>
    <mergeCell ref="A115:B121"/>
    <mergeCell ref="C115:C121"/>
    <mergeCell ref="M115:V121"/>
    <mergeCell ref="W80:W83"/>
    <mergeCell ref="A109:A114"/>
    <mergeCell ref="C109:C114"/>
    <mergeCell ref="M109:V114"/>
    <mergeCell ref="B109:B114"/>
    <mergeCell ref="M104:V108"/>
    <mergeCell ref="M90:V93"/>
    <mergeCell ref="M94:V98"/>
    <mergeCell ref="M80:V84"/>
    <mergeCell ref="M85:V89"/>
    <mergeCell ref="A99:A103"/>
    <mergeCell ref="B99:B103"/>
    <mergeCell ref="C99:C103"/>
    <mergeCell ref="A2:V2"/>
    <mergeCell ref="C94:C98"/>
    <mergeCell ref="C104:C108"/>
    <mergeCell ref="C26:C29"/>
    <mergeCell ref="C6:C10"/>
    <mergeCell ref="C45:C50"/>
    <mergeCell ref="C51:C55"/>
    <mergeCell ref="C56:C60"/>
    <mergeCell ref="C61:C65"/>
    <mergeCell ref="C66:C70"/>
    <mergeCell ref="C16:C20"/>
    <mergeCell ref="C21:C25"/>
    <mergeCell ref="C30:C34"/>
    <mergeCell ref="C40:C44"/>
    <mergeCell ref="F3:G3"/>
    <mergeCell ref="C71:C74"/>
    <mergeCell ref="C75:C79"/>
    <mergeCell ref="C80:C84"/>
    <mergeCell ref="C90:C93"/>
    <mergeCell ref="C85:C89"/>
    <mergeCell ref="A104:A108"/>
    <mergeCell ref="B104:B108"/>
    <mergeCell ref="A94:A98"/>
    <mergeCell ref="B94:B98"/>
    <mergeCell ref="B75:B79"/>
    <mergeCell ref="A80:A84"/>
    <mergeCell ref="B80:B84"/>
    <mergeCell ref="A90:A93"/>
    <mergeCell ref="B90:B93"/>
    <mergeCell ref="D3:D4"/>
    <mergeCell ref="B3:B4"/>
    <mergeCell ref="E3:E4"/>
    <mergeCell ref="B30:B34"/>
    <mergeCell ref="C35:C39"/>
    <mergeCell ref="C3:C4"/>
    <mergeCell ref="C11:C15"/>
    <mergeCell ref="A3:A4"/>
    <mergeCell ref="A21:A25"/>
    <mergeCell ref="B21:B25"/>
    <mergeCell ref="A40:A44"/>
    <mergeCell ref="B40:B44"/>
    <mergeCell ref="A35:A39"/>
    <mergeCell ref="B35:B39"/>
    <mergeCell ref="A11:A15"/>
    <mergeCell ref="B11:B15"/>
    <mergeCell ref="A6:A10"/>
    <mergeCell ref="B6:B10"/>
    <mergeCell ref="A16:A20"/>
    <mergeCell ref="B16:B20"/>
    <mergeCell ref="A45:A50"/>
    <mergeCell ref="B45:B50"/>
    <mergeCell ref="A51:A55"/>
    <mergeCell ref="A26:A29"/>
    <mergeCell ref="B26:B29"/>
    <mergeCell ref="A30:A34"/>
    <mergeCell ref="B51:B55"/>
    <mergeCell ref="B56:B60"/>
    <mergeCell ref="A56:A60"/>
    <mergeCell ref="A61:A65"/>
    <mergeCell ref="B61:B65"/>
    <mergeCell ref="A66:A70"/>
    <mergeCell ref="B66:B70"/>
    <mergeCell ref="A71:A74"/>
    <mergeCell ref="B71:B74"/>
    <mergeCell ref="A75:A79"/>
    <mergeCell ref="A85:A89"/>
    <mergeCell ref="B85:B89"/>
    <mergeCell ref="M71:V74"/>
    <mergeCell ref="M75:V79"/>
    <mergeCell ref="M61:V65"/>
    <mergeCell ref="M66:V70"/>
    <mergeCell ref="M51:V55"/>
    <mergeCell ref="M56:V60"/>
    <mergeCell ref="M3:V4"/>
    <mergeCell ref="M6:V10"/>
    <mergeCell ref="M11:V15"/>
    <mergeCell ref="M16:V20"/>
    <mergeCell ref="M21:V25"/>
    <mergeCell ref="M26:V29"/>
    <mergeCell ref="M30:V34"/>
    <mergeCell ref="M35:V39"/>
    <mergeCell ref="M40:V44"/>
    <mergeCell ref="M45:V50"/>
  </mergeCells>
  <phoneticPr fontId="0" type="noConversion"/>
  <printOptions horizontalCentered="1"/>
  <pageMargins left="0.19685039370078741" right="0.19685039370078741" top="0.19685039370078741" bottom="0.19685039370078741" header="0.19685039370078741" footer="0.11811023622047245"/>
  <pageSetup paperSize="9" scale="49" fitToHeight="4" orientation="landscape" r:id="rId1"/>
  <rowBreaks count="1" manualBreakCount="1">
    <brk id="65" max="21"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MultiDVD Team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Нечаева</dc:creator>
  <cp:lastModifiedBy>Залевская ИринаАлександровна</cp:lastModifiedBy>
  <cp:lastPrinted>2024-04-27T05:15:47Z</cp:lastPrinted>
  <dcterms:created xsi:type="dcterms:W3CDTF">2014-04-24T11:18:08Z</dcterms:created>
  <dcterms:modified xsi:type="dcterms:W3CDTF">2024-05-02T05:57:43Z</dcterms:modified>
</cp:coreProperties>
</file>