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levskaiaIA\Documents\Документы\Отчет по программам\РАЙОН\"/>
    </mc:Choice>
  </mc:AlternateContent>
  <bookViews>
    <workbookView xWindow="0" yWindow="0" windowWidth="19200" windowHeight="10005"/>
  </bookViews>
  <sheets>
    <sheet name="Лист1" sheetId="1" r:id="rId1"/>
  </sheets>
  <definedNames>
    <definedName name="_xlnm._FilterDatabase" localSheetId="0" hidden="1">Лист1!$A$5:$G$121</definedName>
    <definedName name="_xlnm.Print_Area" localSheetId="0">Лист1!$A$1:$V$123</definedName>
  </definedNames>
  <calcPr calcId="162913"/>
</workbook>
</file>

<file path=xl/calcChain.xml><?xml version="1.0" encoding="utf-8"?>
<calcChain xmlns="http://schemas.openxmlformats.org/spreadsheetml/2006/main">
  <c r="G20" i="1" l="1"/>
  <c r="G19" i="1"/>
  <c r="G18" i="1"/>
  <c r="G16" i="1"/>
  <c r="G122" i="1" l="1"/>
  <c r="G121" i="1"/>
  <c r="G117" i="1"/>
  <c r="E99" i="1"/>
  <c r="F99" i="1"/>
  <c r="F129" i="1"/>
  <c r="E129" i="1"/>
  <c r="F128" i="1"/>
  <c r="F120" i="1"/>
  <c r="E120" i="1"/>
  <c r="G120" i="1" s="1"/>
  <c r="E122" i="1"/>
  <c r="E121" i="1"/>
  <c r="E119" i="1"/>
  <c r="E118" i="1"/>
  <c r="E117" i="1"/>
  <c r="G64" i="1"/>
  <c r="E116" i="1" l="1"/>
  <c r="G40" i="1"/>
  <c r="F131" i="1" l="1"/>
  <c r="E131" i="1"/>
  <c r="F121" i="1"/>
  <c r="G83" i="1"/>
  <c r="G9" i="1" l="1"/>
  <c r="G8" i="1"/>
  <c r="G7" i="1"/>
  <c r="G6" i="1"/>
  <c r="G102" i="1" l="1"/>
  <c r="G103" i="1"/>
  <c r="G104" i="1"/>
  <c r="G33" i="1" l="1"/>
  <c r="G32" i="1"/>
  <c r="G31" i="1"/>
  <c r="G109" i="1" l="1"/>
  <c r="G107" i="1"/>
  <c r="G106" i="1"/>
  <c r="G105" i="1"/>
  <c r="E16" i="1" l="1"/>
  <c r="G48" i="1" l="1"/>
  <c r="G47" i="1"/>
  <c r="G115" i="1"/>
  <c r="G113" i="1"/>
  <c r="G69" i="1"/>
  <c r="G68" i="1"/>
  <c r="G66" i="1"/>
  <c r="E130" i="1" l="1"/>
  <c r="F119" i="1"/>
  <c r="G119" i="1" s="1"/>
  <c r="E128" i="1"/>
  <c r="E126" i="1"/>
  <c r="F130" i="1"/>
  <c r="F127" i="1"/>
  <c r="E127" i="1"/>
  <c r="F126" i="1"/>
  <c r="G43" i="1"/>
  <c r="G42" i="1"/>
  <c r="G99" i="1" l="1"/>
  <c r="G89" i="1"/>
  <c r="G88" i="1"/>
  <c r="G86" i="1"/>
  <c r="G87" i="1"/>
  <c r="F85" i="1"/>
  <c r="E85" i="1"/>
  <c r="G85" i="1" l="1"/>
  <c r="F16" i="1"/>
  <c r="F125" i="1" s="1"/>
  <c r="F110" i="1" l="1"/>
  <c r="E110" i="1"/>
  <c r="F122" i="1" l="1"/>
  <c r="F118" i="1"/>
  <c r="G118" i="1" s="1"/>
  <c r="F117" i="1"/>
  <c r="F116" i="1" l="1"/>
  <c r="F45" i="1"/>
  <c r="E45" i="1"/>
  <c r="G45" i="1" s="1"/>
  <c r="G116" i="1" l="1"/>
  <c r="F133" i="1"/>
  <c r="F71" i="1"/>
  <c r="G14" i="1" l="1"/>
  <c r="G13" i="1"/>
  <c r="F11" i="1"/>
  <c r="E11" i="1"/>
  <c r="G11" i="1" s="1"/>
  <c r="G38" i="1" l="1"/>
  <c r="G28" i="1" l="1"/>
  <c r="F75" i="1" l="1"/>
  <c r="G17" i="1" l="1"/>
  <c r="G110" i="1" l="1"/>
  <c r="E105" i="1"/>
  <c r="F56" i="1" l="1"/>
  <c r="G97" i="1" l="1"/>
  <c r="G96" i="1"/>
  <c r="G74" i="1"/>
  <c r="G73" i="1"/>
  <c r="G41" i="1"/>
  <c r="G37" i="1"/>
  <c r="G93" i="1"/>
  <c r="F105" i="1"/>
  <c r="F94" i="1"/>
  <c r="F90" i="1"/>
  <c r="F80" i="1"/>
  <c r="F66" i="1"/>
  <c r="F61" i="1"/>
  <c r="F51" i="1"/>
  <c r="F40" i="1"/>
  <c r="F35" i="1"/>
  <c r="F30" i="1"/>
  <c r="F26" i="1"/>
  <c r="F21" i="1"/>
  <c r="F6" i="1"/>
  <c r="G78" i="1"/>
  <c r="G24" i="1"/>
  <c r="G23" i="1"/>
  <c r="G54" i="1" l="1"/>
  <c r="G60" i="1"/>
  <c r="G59" i="1"/>
  <c r="G58" i="1"/>
  <c r="G57" i="1"/>
  <c r="E94" i="1"/>
  <c r="E80" i="1"/>
  <c r="G80" i="1" l="1"/>
  <c r="G94" i="1"/>
  <c r="E90" i="1"/>
  <c r="G90" i="1" s="1"/>
  <c r="E21" i="1" l="1"/>
  <c r="G21" i="1" s="1"/>
  <c r="E56" i="1" l="1"/>
  <c r="G56" i="1" s="1"/>
  <c r="E75" i="1" l="1"/>
  <c r="G75" i="1" l="1"/>
  <c r="E6" i="1"/>
  <c r="E40" i="1" l="1"/>
  <c r="E71" i="1"/>
  <c r="G71" i="1" s="1"/>
  <c r="E66" i="1"/>
  <c r="E61" i="1"/>
  <c r="G61" i="1" s="1"/>
  <c r="E51" i="1"/>
  <c r="G51" i="1" s="1"/>
  <c r="E35" i="1"/>
  <c r="G35" i="1" s="1"/>
  <c r="E30" i="1"/>
  <c r="G30" i="1" s="1"/>
  <c r="E26" i="1"/>
  <c r="G26" i="1" s="1"/>
  <c r="E125" i="1" l="1"/>
  <c r="E133" i="1" s="1"/>
</calcChain>
</file>

<file path=xl/sharedStrings.xml><?xml version="1.0" encoding="utf-8"?>
<sst xmlns="http://schemas.openxmlformats.org/spreadsheetml/2006/main" count="198" uniqueCount="83">
  <si>
    <t>Источники финансирования</t>
  </si>
  <si>
    <t>Всего по программе</t>
  </si>
  <si>
    <t>Внебюджетные источники</t>
  </si>
  <si>
    <t>Всего по программам</t>
  </si>
  <si>
    <t>Итого по программам</t>
  </si>
  <si>
    <t>Бюджет Березовского района</t>
  </si>
  <si>
    <t>Бюджет автономного округа</t>
  </si>
  <si>
    <t>тыс. руб.</t>
  </si>
  <si>
    <t>%</t>
  </si>
  <si>
    <t xml:space="preserve">Муниципальная программа
Березовского района
</t>
  </si>
  <si>
    <t>Ответственный исполнитель муниципальной программы</t>
  </si>
  <si>
    <t xml:space="preserve">«Социальная поддержка жителей Березовского района» 
</t>
  </si>
  <si>
    <t>Комитет культуры</t>
  </si>
  <si>
    <t xml:space="preserve">«Культурное пространство Березовского района» 
</t>
  </si>
  <si>
    <t xml:space="preserve">«Поддержка занятости населения в Березовском районе» 
</t>
  </si>
  <si>
    <t>Отдел по вопросам малочисленных народов Севера, природопользованию, сельскому хозяйству и экологии</t>
  </si>
  <si>
    <t xml:space="preserve">«Развитие агропромышленного комплекса Березовского района» 
</t>
  </si>
  <si>
    <t>Отдел жилищных программ</t>
  </si>
  <si>
    <t xml:space="preserve">«Развитие жилищной сферы в Березовском районе» 
</t>
  </si>
  <si>
    <t>Управление по жилищно-коммунальному хозяйству</t>
  </si>
  <si>
    <t xml:space="preserve">«Жилищно-коммунальный комплекс в Березовском районе» 
</t>
  </si>
  <si>
    <t xml:space="preserve">«Реализация государственной национальной политики и профилактика экстремизма в Березовском районе» 
</t>
  </si>
  <si>
    <t>Отдел по организации деятельности комиссий</t>
  </si>
  <si>
    <t xml:space="preserve">«Профилактика правонарушений и обеспечение отдельных прав граждан в Березовском районе» 
</t>
  </si>
  <si>
    <t>Муниципальное казенное учреждение «Управление гражданской защиты населения Березовского района»</t>
  </si>
  <si>
    <t xml:space="preserve">«Безопасность жизнедеятельности на территории Березовского района» 
</t>
  </si>
  <si>
    <t xml:space="preserve">«Экологическая безопасность в Березовском районе» 
</t>
  </si>
  <si>
    <t xml:space="preserve">«Формирование современной городской среды в Березовском районе» 
</t>
  </si>
  <si>
    <t>Комитет образования</t>
  </si>
  <si>
    <t xml:space="preserve">«Развитие образования в Березовском районе» 
</t>
  </si>
  <si>
    <t xml:space="preserve">№                           </t>
  </si>
  <si>
    <t xml:space="preserve">«Развитие экономического потенциала Березовского района» 
</t>
  </si>
  <si>
    <t>Отдел информатизации, защиты информации и связи</t>
  </si>
  <si>
    <t xml:space="preserve">«Цифровое развитие Березовского района» 
</t>
  </si>
  <si>
    <t>Отдел транспорта</t>
  </si>
  <si>
    <t xml:space="preserve">«Современная транспортая система Березовского района» 
</t>
  </si>
  <si>
    <t>Комитет по финансам</t>
  </si>
  <si>
    <t>Комитет по земельным ресурсам и управлению муниципальным имуществом</t>
  </si>
  <si>
    <t xml:space="preserve">«Управление муниципальным имуществом в Березовском районе» 
</t>
  </si>
  <si>
    <t xml:space="preserve">«Совершенствование муниципального управления в Березовском районе» 
</t>
  </si>
  <si>
    <t xml:space="preserve">«Устойчивое развитие коренных малочисленных народов Севера в Березовском районе» 
</t>
  </si>
  <si>
    <t>Отдел по бухгалтерскому учету и отчетности</t>
  </si>
  <si>
    <t>Федеральный бюджет</t>
  </si>
  <si>
    <t>.</t>
  </si>
  <si>
    <t>Бюджет поселений</t>
  </si>
  <si>
    <t>Бюджет  поселений</t>
  </si>
  <si>
    <t>Информационно-аналитический отдел</t>
  </si>
  <si>
    <t>«Создание условий для эффективного управления муниципальными финансами в Березовском районе»</t>
  </si>
  <si>
    <t xml:space="preserve"> </t>
  </si>
  <si>
    <t xml:space="preserve">Организовано и проведено: 55 природоохранных и эколо-просветительских мероприятий, с охватом участников 4 331 человек. Высажено 450 деревьев и кустарников. Окружной субботник "Мой чистый дом - Югра", с охватом участников 470 человек. Ликвидировано 6 несанкционированных мест размещения отходов на общей площади 0,5948 га.                                                                                                                                                                                             Акция «Осенние дни древонасаждений» на территории пгт. Березово, с охватом участников 20 человек. Высажен 91 саженец.                                                                                                                                                                   Очистка прибрежной полосы водных объектов от бытового мусора и древесного хлама (25,255 км.), приняло участие 246 волонтеров.                                                                                                                                                                                                                    Установлены ангары (площадки) для временного накопления твердых коммунальных отходов в  пунктах: п. Светлый, с. Теги, пгт. Игрим, п. Сосьва.                                                                             </t>
  </si>
  <si>
    <t xml:space="preserve">Реализованы мероприятия, направленые на решение вопросов по обеспечению выполнения полномочий и функций администрации Березовского района и подведомственных учреждений (МКУ «Хозяйственно-эксплуатационная служба администрации Березовского района», МКУ «Центр бухгалтерского обслуживания»), МКУ «Управления капитального строительства и ремонта Березовского района», Думы Березовского района, Контрольно-счетной палаты.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полномочий по образованию и организации деятельности комиссии по делам несовершеннолетних и защите их прав.
</t>
  </si>
  <si>
    <r>
      <rPr>
        <sz val="12"/>
        <rFont val="Times New Roman"/>
        <family val="1"/>
        <charset val="204"/>
      </rPr>
      <t xml:space="preserve">Предоставление дотаций из бюджета Березовского района на выравнивание бюджетной обеспеченности городских, сельских поселений.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Комитета по финансам.                                                                                                                                                                                                                             Обслуживание муниципального долга Березовского района.           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Предоставление субвенций на осуществление отдельных государственных полномочий (бюджетные ассигнования направлялись в городские и сельские поселения на предоставление субвенций на осуществление государственных полномочий на осуществление первичного воинского учета органами местного самоуправления поселений, муниципальных и городских округов).                                                                                                                                                                                                                                                               Предоставление межбюджетных трансфертов городским и сельским поселениям на реализацию наказов избирателей депутатам Думы Ханты-Мансийского автономного округа - Югры. 
</t>
    </r>
  </si>
  <si>
    <t xml:space="preserve">Иные источники. ППК "Фонд развития трриторий " </t>
  </si>
  <si>
    <t>Комитет по экономической политике</t>
  </si>
  <si>
    <t>Комитет спорта и социальной политики</t>
  </si>
  <si>
    <t xml:space="preserve">«Развитие физической культуры и спорта в Березовском районе» 
</t>
  </si>
  <si>
    <t>«Молодежная политика Березовского района»</t>
  </si>
  <si>
    <t>«Развитие гражданского общества в Березовском районе»</t>
  </si>
  <si>
    <t>Отдел молодежной политики</t>
  </si>
  <si>
    <t xml:space="preserve"> Реализуются мероприятия, направленные на обеспечение деятельности МАУ  "Березовский медиацентр". </t>
  </si>
  <si>
    <t>Объем финансирования на 2024 год                   (Уточненный план)            тыс. рублей</t>
  </si>
  <si>
    <t xml:space="preserve">Информация по итогам реализации муниципальных программ Березовского района за 2 квартал 2024 года
</t>
  </si>
  <si>
    <t>Исполнение на 30.06.2024</t>
  </si>
  <si>
    <t>Результаты реализации программы за январь-июнь 2024 года</t>
  </si>
  <si>
    <t xml:space="preserve">Обеспечено техническое сопровождение официального сайта органов местного самоуправления муниципального образования Березовский район;                                                                                                                                                                                                                                                                                                                                       обновление и техническое сопровождение баз данных "1-С";                                                                                                                                                                                                                                                                                                                                                                                                                  оказание информационных услуг с использованием экземпляров системы «Консультант-Плюс»;                                                                                                                                                                           оказание услуг по сопровождению и технической поддержке программного модуля "ГеоКомплекс";                                                                                                                                                                                                             приобретение программного обеспечения "ТехноКад-Муниципалитет"; заключены и находятся на исполнении муниципальные контракты на услуги связи;                                                                                                                                                                                                                                                                                                          заключен и исполнен договор на приобретение абонемента на техническое обслуживание программных продуктов "БАРС-Имущество", ООО"Информационный центр "Белая лилия", на использование программы для ЭВМ "ГРАНД-Смета";                                                                                                                                                                                                             заключен и исполнен договор на предоставление права использования и абонентское обслуживание Системы "Контур.Экстерн"                                                                                                                                                                                                       заключен договор на оказание услуг по защите информации, на оказание услуг по проведению аттестации объекта информатизации;                                                                                                                                                                                                                         Реализуются мероприятия, направленные на обеспечение деятельности администрации Березовского района.                                                                                                       </t>
  </si>
  <si>
    <t xml:space="preserve">Оказана финансовая поддержка 17 субъектам малого и среднего предпринимательства Березовского района, осуществляющим социально значимые виды деятельности по возмещению части затрат: на аренду (субаренду) нежилых помещений; на оплату коммунальных услуг нежилых помещений; на приобретение оборудования (основных средств) и лицензионных программных продуктов; на приобретение и (или) доставку муки для производства хлеба и хлебобулочных изделий; на приобретение и (или) доставку кормов для сельскохозяйственных животных и птицы.                                                                                                                                            Проведена межмуниципальная выставка-ярмарка "Ярмарка Березовского уезда";                                                                                                                                             Проведен  конкурс детских рисунков "Бизнес в красках", победители награждены  дипломами и денежными призами;                                                                                                                               Произведена корректировка Стратегии социально-экономического развития Березовского района до 2036 года.                                                                                                                                      </t>
  </si>
  <si>
    <t>Приобретена оргтехника (компьютеры, МФУ, принтеры, компьютерные мыши).                                                                                                                                           Произведена оплата за содержание площадок временного накопления отходов в п. Светлый, п. Приполярный, д. Хулимсунт</t>
  </si>
  <si>
    <t>По объекту капитального строительства "Спортивный зал имени Руслана Проводникова в пгт. Березово: после выполнения первого этапа работ определения достоверности сметной стоимости (ПИР+ГЭ) предусмотрен аванс в размере 30 % от стоимости СМР. Проведены переговоры (об участии в конкурсе) с потенциальным подрядчиком ООО СПЕЦСТРОЙ.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рамках направления (подпрограммы) "Развитие массовой физической культуры и спорта" проведены 88 мероприятий: муниципального уровня -47, регионального-26, Всероссийского -4, межрегионального - 2, межрайонного - 9. Наиболее  значимые из них: Открытый Рождественский турнир по волейболу среди женских команд; Открытый региональный турнир по мини-футболу среди юношей имени В.Н. Мальцева; Кубок главы Березовского района по волейболу среди мужских и женских команд; XLII открытая Всероссийская массовая лыжная гонка "Лыжня России -2024"; XI Межрегиональный турнир по боксу на "Кубок Руслана Проводникова"; XIX открытый региональный турнир по хоккею с шайбой на "Кубок А.И. Ногтева"; Спортсмены приняли участие в 29 выездных соревнованиях: II этап Всероссийских соревнований юных хоккеистов "Золотая шайба"; Первенство России по гиревому спорту среди юношей и девушек; Параспартакиада Ханты-мансийского АО-Югры по плаванию; Финальное первенство ХМАО-Югры по боксу; Параспартакиада ХМАО-Югры по пауэрлифтингу; Первенство УРФО по боксу среди Юношей,   V   межрегиональный турнир по боксу; Летнее первенство ХМАО-Югры по северному многоборью; Тестирование по выполнению нормативов ипытаний (тестов) Всероссийского физкультурно-спортивного комплекса "ГТО" среди жителей гп. Березово всех возрастов; XXI Соревнования "Губернаторские состязания" среди детей дошкольных образовательных учреждений гп. Березово; Фестиваль Всероссийского физкультурно-спортивного комплекса "Готов к труду и обороне" (ГТО) в г. Ханты-Мансийске; Спортивный праздник, посвященный Дню России; Открытый турнир интернациональной дружбы по футболу, посвященный Дню молодежи.                                                                                                                                                                                                                                 Обеспечение деятельности Комитета спорта и социальной политики администрации Березовского района.</t>
  </si>
  <si>
    <t xml:space="preserve">Временно трудоустроено - 279 человек, в том числе: организация общественных работ - 48 чел.;  граждан из числа КМНС - 30 чел.; безработных граждан, испытывающих трудности в поиске работы - 3 чел.; несовершеннолетних граждан в возрасте от 14 до 18 лет - 198 чел.;
Организовано и проведено: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 семинар при БУ ХМАО-Югры "Березовская районная больница" на тему "Сердечно-легочная реанимация";                                                                                                                                                                                  2 семинара "О финансовом обеспечении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факторами" (пгт. Березово, пгт. Игрим);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семинара с работниками учреждений (организаций) района: МАУ ДО "Березовская школа искусств", МБОУ "Березовская средняя общеобразовательная школа", МАОУ "Березовская начальная общеобразовательная школа", МАУ "Березовский центр культуры и досуга "Звездный", МАДОУ детский сад "Кораблик", МАДОУ детский сад "Малышок", МБДОУ детский сад "Солнышко" по вопросам охраны труда. 
8 выставок на базе 4 муниципальных учреждений образования и культуры по двум темам:  
- оказание первой помощи пострадавшим на производстве;
- охрана труда в организации;                                                                                                                                                                                                                                                            Конкурс детских рисунков " Безопасный труд глазами детей";                                                                                                                                                                                                 Конкурс работников организаций Березовского района "Оказание первой помощи пострадавшим на производстве".
Подготовлено 6 памяток (500 экземпляров) по темам: первая помощь пострадавшему при переохлаждении и обморожении; первая помощь пострадавшим при ожогах; алгоритм проведения периодического медицинского осмотра; виды медосмотра; кому нужно проводить медосмотры; первая помощь пострадавшему при ушибах и ранениях.
                                                                                                                                                 </t>
  </si>
  <si>
    <t>В первом полугодии 2024 года МАУ "Березовским Медиацентром" и радиостанцией "Радио Игрим" освещались религиозные, патриотические праздники, конкурсы, акции, такие как День Победы, День славянской письменности и культуры, окружной фотоконкурс "Мой народ-моя гордость". Опубликовано более 20 новостных материалов в газете "Жизнь Югры", в официальных группах социальных сетей администрации района и МАУ "Березовский Медиацентр" подготовлено более 50 информационных постов, на сайте администрации района и "Березово.Инфо" вышло более 20 материалов.</t>
  </si>
  <si>
    <r>
      <rPr>
        <sz val="12"/>
        <rFont val="Times New Roman"/>
        <family val="1"/>
        <charset val="204"/>
      </rPr>
      <t>Содержание и техническое обслуживание систем видеонаблюдение (53 видеокамеры).                                                                                                                                  Выплата материального стимулирования членам добровольной народной дружины сп.Хулимсунт, гп. Березово.                                                                                 Размещена информация в средствах массовой информации, сети Интернет, проведены агитационные мероприятия, направленные на профилактику правонарушений.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2024 году по результатам конкурса муниципальных образований ХМАО-Югры в сфере организации мероприятий по профилактике незаконного потребления наркотических средств и психотропных веществ, наркомании, на основании постановления Правительства ХМАО-Югры от 20.06.2024 № 223-п Березовский район занял первое место.                                                                                                                                                                                                                                                                              Проведено 4 заседания административной комиссии, рассмотрено 52 административных дел, из них: по 18 делам принято решение о назначении наказания в виде штрафа, по 30 делам принято решение о назначении наказания в виде предупреждения,по 2 делам принято решение о возвращении на доработку, по 2 делам было принято решение о прекращении.                                                                                                                                                                                                                                                                                                                 Организованы и проведены: беседы, библиотечные уроки, выставки (рисунков, книжные и музейные), спортивные, игровые программы, познавательные конкурсы,  викторины в целях предупреждения алкоголизма, наркомании и токсикомании среди несовершеннолетних, пропаганды здорового образа жизни, а также недопущения совершения преступлений и правонарушений в алкогольном или наркотическом опъянении.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Осуществляется реализация переданных полномочий по государственной регистрации актов гражданского состояния.
</t>
    </r>
    <r>
      <rPr>
        <sz val="12"/>
        <color theme="1"/>
        <rFont val="Times New Roman"/>
        <family val="1"/>
        <charset val="204"/>
      </rPr>
      <t xml:space="preserve">
  </t>
    </r>
  </si>
  <si>
    <t>Средства направлены на техническое оснащение региональных и муниципальных музеев (приобретены: увлажнитель воздуха, стеллажи, приборный комплекс "ТКА-Хранитель", многофункциональное устройство, подвесная система для картин). Заключен  договор по приобретению (обновлению) баз данных ЛитРес.                                                                                                                                                                                                                                                                                   Приобретены два макета жилищ северных народов (чумов) для МАУ "Саранпаульский дом культуры". С целью сохранения культурного  и исторического наследия , развития архивного дела приобретен шкаф картотечный металлический.                                                                                                                                                               Обеспечение деятельности Комитета культуры и подведомственных учреждений.                                                                                                                                                                                                                              Проведены следующие мероприятия:                                                                                                                                                                                                                                                        Проводы зимы;
Традиционный праздник обских угров «Вороний день» п. Березово, с. Теги;
Праздничные мероприятия, посвященные 9 мая п. Березово, с. Теги, д. Шайтанка;
Фестиваль самодеятельного творчества трудовых коллективов «Катюша» п. Березово;
Программа в рамках семинара ДПИ «Хошум Хот»;
Традиционный праздник обских угров «Тыльщ поры»;
Фронтальный диктант по хантыйскому и мансийскому языку;
Праздничный концерт, посвященный Дню России «В моём сердце – Россия!»;
Патриотический час, посвящённый Дню России «Русь, Россия, Родина моя», с.Теги;
 Памятное мероприятие ко Дню памяти и скорби «Память жива!»;
 Памятное мероприятие «А завтра была война»;
  Районный фестиваль молодежного творчества «Новое поколение», посвященный Дню Молодежи;
 Заключен договор с ООО "ПРОЕКТСТРОЙСЕРВИС" на комплексное обследование технического состояния здания краеведческого музея в пгт. Березово.</t>
  </si>
  <si>
    <t>Выполняются работы по благоустройству парка по ул. Молодежная в пгт. Березово</t>
  </si>
  <si>
    <t xml:space="preserve">Заключены муниципальные контракты:                                                                                                                                                                                                                                         договор управления многоквартирным домом;                                                                                                                                                                                                                      договор на содержание и текущий ремонт общего имущества многоквартирных домов;                                                                                                                                               на отпуск тепловой энергиив горячей воде;                                                                                                                                                                                                                                          на теплоснабжение;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поставку газа;                                                                                                                                                                                                                                                                                              договор энергоснабжения для муниципальных нужд;                                                                                                                                                                                                           на оказание услуг по оценке рыночной стоимости   объектов;                                                                                                                                                                                   на оказание услуг по кадастровым работам;                                                                                                                                                                                                            на техническое обслуживание газопроводов, газового оборудования и аварийно-диспетчерского обеспечения;                                                             на выполнение ремонтных работ (п. Хулимсунт, 4 мкрн. д.29а);                                                                                                                                                                                                                       на ремонт  дома (пгт. Березово, ул. Молодежная 7);                                                                                                                                                                                                                  на поставку газового котла (пгт. Березово ул. Лесная д.7);                                                                                                                                                                                       на поставку счетчика воды (пгт. Березово ул. Брусничная 5, Шнейдер 27);                                                                                                                                             на выполнение работ по замене газового котла (пгт. Березово, ул. Молодежная 13, корп.2, кв.37);                                                                                                    на поставку газового котла (пгт. Березово ул. Лютова 28, кв.38);                                                                                                                                                                            на поставку счетчика воды (пгт. Березово, ул. Чкалова кв 12).                                                                                                                                                                                    Произведена оплата оценки экспертизы по гражданскому делу, оплачены кап. взносы в фрнды кап. ремонта.                                                                                     Заключен договор обязательного страхования гражданской ответственности владельцев транспортных средств;                                                                                                                                                                                                                                                                                                                                                                                           муниципальный контракт на приобретение здания производственного назначения "Автоматизированная блочно-модульная котельная установка тепловой мощностью 600 кВт для теплоснабжения трех четырехэтажных жилых домов в пгт. Березово)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</si>
  <si>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первом полугодии предоставлены:                                                                                                                                                                                                                                                                2 субсидии на содержание маточного поголовья КФХ;                                                                                                                                                                                                                               1 субсидия на содержание маточного поголовья ЛПХ;                                                                                                                                                                                                                            1 субсидия на развитие растениеводства;                                                                                                                                                                                                                                         Заключен муниципальный контракт на оказание услуг по обращению с животными на территории Березовского района. За первое полугодие  2024 года отловлено 25 голов животных без владельцев, животные транспортированы в приют г. Нижневартовска.</t>
  </si>
  <si>
    <t>Проведены районные мероприятия: Открытие "Года семьи" в Березовском районе; XXIII  районный фестиваль гражданско-патриотической песни "Патриот"; молодежные мероприятия в рамках Регионального молодежного фестиваля "Действуй"; мероприятия, организованные совместно с Региональным отделением Общероссийского движения детей и молодежи "Движение первых; школьный квартирник с участием молодых исполнителей пгт. Березово; благотворительный турнир по бильярду; турнир по боулингу; показ фильма "Загадки озера Балбанты"; в целях профилактики случаев участия подростков в противоправных действиях была организована встреча со школьниками Березовской средней общеобразовательной школы; проведен  диспут "Встреча трех поколений"; игры в боулинг для детей из д. Шайтанка и д.Теги; благотворительный турнир по бильярду "Свободная пирамида"; состоялся кинопоказ патриотического фильма "Солдатик"; организована выставка, приуроченная к международному "Дню семьи";                                                                                                                                                                                                                                                                                                                                                                                                                      организован комплекс мероприятий в рамках празднования Всероссийского дня молодежи: "Стритбол в каждый двор", "Гонки на катамаранах"; квест "Остров Березов"; квартирник под открытым небом; дискотека;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акции разной направленности: "Улыбка Гагарина", "Скажи наркотикам "Нет", "Мывместе", "Георгиевская ленточка", "Марафон зеленых дел", "Свеча памяти; мероприятие "Музлото".                                                                                                                                                                                                                       Обеспечение деятельности муниципального автономного учреждения "Звездный"</t>
  </si>
  <si>
    <t xml:space="preserve">Размещены в СМИ и мессенджерах тематических памяток и буклетов по пожарной безопасности, безопасности на воде. Регулярное (2 раза в неделю) проведение рейдовых мероприятий. Заключен договор на оказание услуг по предоставлению специализированной гидрологической информации.                                                                                                                                                                                        Реализуются мероприятия, направленные на обеспечение деятельности МКУ "Управление гражданской защиты населения Березовского района". </t>
  </si>
  <si>
    <t xml:space="preserve">За 1 полугодие 2024 года расселено  11 семей из 426,2 кв. м аварийного жилья.                                                                                                                                                               Залючено:                                                                                                                                                                                                                  2 муниципальных контракта на выполнению работ по сносу многоквартирных домов;                                                                                                                 11 муниципальных контрактов на приобретение  жилых помещений  (пгт. Березово).                                                                                                                                                                               2 договора мены с гражданами при переселении из аварийного  жилищного фонда.                                                                                                                                                                                                                       Выплачено на основании решения Березовского районного суда 2 возмещения за изымаемое жилое помещение.                                                                                                                                                                                                                         Заключены соглашения о предоставлении иных межбюджетных трансфертов из бюджета Березовского района бюджетам городских поселений: Игрим, Саранпауль, Приполярный, Хулимсунт.                                                                                                                                                                                                                                                          1 участнику СВО перечислена субсидия на приобретение жилья.                                                                                                                   1 молодой семье выдано свидетельство о предоставлении субсидии на приобретение жилого помещения.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</si>
  <si>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Произведена оплата за выполненые услуги, связанные с осуществлением регулярных перевозок пассажиров и багажа автомобильным  транспортом по муниципальным маршрутам регулярных перевозок в границах Березовского района по регулируемым тарифам. Перевезено 2 541 пассажир, выполнено 220 рейсов.                                                                                                                                                                                                                                                                 Предоставлены субсидии: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от пассажирских перевозок воздушным транспортом, на возмещение убытков от основной деятельности аэропортов и посадочных площадок, возникших в результате регулирования тарифов на перевозку пассажиров и багажа воздушным транспортом между поселениями в границах Березовского района. Перевезено 1836 человек, выполнено  83,5 рейсооборотов.                                                                                                                                         Заключено соглашение на  предоставление субсидии из бюджета Березовского района в целях возмещения недополученных доходов от пассажирских перевозок водным транспортом между поселениями в границах Березовского района. Водным транспортом перевезено 425 пассажиров, выполнено 14 рейсов.                                                                                                                                                                                                                                                                                                                    Произведена оплата по договору на выполнение работ по доставке и монтажу модульного здания аэровокзала в п. Сосьва.                                                                                       </t>
  </si>
  <si>
    <t>В рамках мероприятия осуществляется строительство новых зданий общеобразовательных организаций
- образовательно-культурный комплекс в д. Хулимсунт на 160 мест;
- средняя школа в п. Березово на 700 мест.                                                                                                                                                                                                                    Обеспечение деятельности комитета образования,  общеобразовательных организаций и организаций дошкольного образования,  содержание структурного подразделения МАУ "Образовательный центр", МКУ "Централизованная бухгалтерия".                                                                                                                                                                      ГИС "Образование Югры" обеспечивает развитие цифровизации образовательного процесса, повышает эффективность государственного и муниципального управления в сфере образования.                                                                                                                                                                                                                        Произведена выплата педагогам , осуществляющим деятельность за классное руководство.                                                                                                                                         Проведен муниципальный этап конкурса "Ученик года".                                                                                                                                                                                                       Организовано горячее питание обучающихся, реализованы полномочия в организации доставки детей к месту получения образования и обратно, а именно автобусные перевозки из с. Саранпауль в д. Щекурья и вертолетные услуги из с. Саранпауль к месту дислокации оленеводческих бригад (осуществлен выезд 12 детей по 4 пунктам).                                                                                                                                                                                                                                                  Организована и проведена государственная итоговая аттестация обучающихся (приняли участие 10 общеобразовательных школ района- 121 выпускник).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школьный и муниципальный этапы всероссийских олимпиад школьников по 19 предметам.                                                                                                                    В организациях  дополнительного образования реализуется 155 общеобразовательных программ дополнительного образования, охвачено 3202 ребенка в возрасте от 5 до 18 лет.</t>
  </si>
  <si>
    <t xml:space="preserve"> В первом полугодии 2024 года отработало 16 лагерей (15 лагерей с дневным пребыванием детей, 1 лагерь труда и отдыха), в том числе 1 лагерь на базе подведомственного учреждения Управления социальной защиты населения, опеки и попечительства. Охват детей в лагерях с дневным пребыванием на базе муниципальных учреждений района составил 790 человек и 30 детей на базе подведомственного учреждения Управления социальной защиты населения, опеки и попечительства.  Лагеря функционировали в 10 поселениях Березовского района:  п. Березово, п. Игрим, сп. Приполярный, д.Хулимсунт, п. Саранпауль, п. Сосьва, п. Няксимволь, п. Светлый,  п. Теги, п. Ванзетур.                                                                                                                                                                                                           Заключены договора на оказание услуг по организации отдыха детей и их оздоровления, находящихся за пределами ХМАО-Югры (98 путевок). В первом полугодии за счет средств субвенции отдыхом и оздоровлением в оздоровительных организациях, находящихся в климатически благоприятных регионах России охвачено 20 детей, проживающих в районе. Также по путевкам исполнительных органов власти ХМАО-Югры отдохнуло 23 ребенка.                                                              На базе учреждений культуры были организованы досуговые площадки, направленные на развитие интеллектуальных и творческих способностей детей, включая подвижные, познавательные и досуговые формы работы (игры, викторины, беседы, занятия).</t>
  </si>
  <si>
    <t xml:space="preserve">Предоставлены субсидии на:                                                                                                                                                                                                                                                                            - приобретение материально-технических средств 22 гражданам  из числа коренных малочисленных народов Севера (пгт. Березово - 4, с. Саранпауль - 8, пос. Сосьва-3, пос. Ванзетур-3, пос. Теги- 2, д. Щекурья-2);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оплату обучения правилам безопасного обращения с оружием, управлению самоходными машинами категории "А", управлению маломерными судами;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оплату проезда к месту нахождения организаций, имеющих право проводить указанные виды обучения и обратно 1 чел. (пгт. Березово);                                                                                                                                                                                                                                                                   - на продукцию охоты - 3 организациям (с. Саранпауль - 2, пгт. Березово-1);                                                                                                                                                                                                               -на возмещение затрат на оплату коммунальных услуг, понесенных в ходе заготовки и переработки продукции традиционной хозяйственной деятельности 2 организациям (пос. Сосьва);                                                                                                                                                                                                                         Проведена межмуниципальная выставка-ярмарка и мастер-классы традиционных народных обско-угорских народов "ХОШУМ-ХОТ" (Теплый дом). Количество участников 40 человек. </t>
  </si>
  <si>
    <r>
      <t>"Реконструкция и расширение канализационных очистных сооружений до 2000 м3/сут. в пгт. Березово" - заключен муниципальный контракт, выполнены подготовительные работы - валка деревьев, корчевка пней, ведутся работы по устройству фундамента и монтажу каркаса здания;                                                                                                                                                                                                                            выполнены кадастровые работы по объектам  ВОС Березово и ВОС светлый, выполнены проектные работы КОС в пгт. Березово.</t>
    </r>
    <r>
      <rPr>
        <sz val="12"/>
        <rFont val="Times New Roman"/>
        <family val="1"/>
        <charset val="204"/>
      </rP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Предоставлены субсидии: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доходов, организациям, осуществляющим реализацию населению сжиженного газа;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 ориентированным тарифам;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электроснабжения;                                                                                                                                                                                                             на возмещение недополученных доходов при оказании коммунальных услуг по регулируемым ценам.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</si>
</sst>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6" fillId="0" borderId="1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/>
    <xf numFmtId="0" fontId="0" fillId="3" borderId="0" xfId="0" applyFill="1" applyBorder="1"/>
    <xf numFmtId="0" fontId="0" fillId="3" borderId="0" xfId="0" applyFill="1"/>
    <xf numFmtId="0" fontId="4" fillId="3" borderId="11" xfId="0" applyFont="1" applyFill="1" applyBorder="1" applyAlignment="1">
      <alignment horizontal="left" vertical="top" indent="1"/>
    </xf>
    <xf numFmtId="0" fontId="4" fillId="3" borderId="12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4" fillId="3" borderId="4" xfId="0" applyFont="1" applyFill="1" applyBorder="1" applyAlignment="1">
      <alignment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165" fontId="8" fillId="3" borderId="3" xfId="0" applyNumberFormat="1" applyFont="1" applyFill="1" applyBorder="1" applyAlignment="1">
      <alignment horizontal="center" vertical="top" wrapText="1"/>
    </xf>
    <xf numFmtId="164" fontId="8" fillId="3" borderId="3" xfId="0" applyNumberFormat="1" applyFont="1" applyFill="1" applyBorder="1" applyAlignment="1">
      <alignment horizontal="center" vertical="top" wrapText="1"/>
    </xf>
    <xf numFmtId="165" fontId="9" fillId="3" borderId="0" xfId="0" applyNumberFormat="1" applyFont="1" applyFill="1" applyBorder="1" applyAlignment="1">
      <alignment horizontal="center" vertical="center"/>
    </xf>
    <xf numFmtId="0" fontId="1" fillId="3" borderId="15" xfId="0" applyFont="1" applyFill="1" applyBorder="1"/>
    <xf numFmtId="165" fontId="9" fillId="3" borderId="4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wrapText="1"/>
    </xf>
    <xf numFmtId="165" fontId="8" fillId="3" borderId="17" xfId="0" applyNumberFormat="1" applyFont="1" applyFill="1" applyBorder="1" applyAlignment="1">
      <alignment horizontal="center" vertical="center" wrapText="1"/>
    </xf>
    <xf numFmtId="0" fontId="3" fillId="3" borderId="0" xfId="1" applyFill="1"/>
    <xf numFmtId="0" fontId="2" fillId="3" borderId="0" xfId="0" applyFont="1" applyFill="1" applyAlignment="1">
      <alignment horizontal="center" wrapText="1"/>
    </xf>
    <xf numFmtId="0" fontId="4" fillId="3" borderId="3" xfId="0" applyFont="1" applyFill="1" applyBorder="1" applyAlignment="1">
      <alignment vertical="center" wrapText="1"/>
    </xf>
    <xf numFmtId="165" fontId="0" fillId="0" borderId="0" xfId="0" applyNumberFormat="1"/>
    <xf numFmtId="0" fontId="6" fillId="3" borderId="1" xfId="0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165" fontId="20" fillId="0" borderId="0" xfId="0" applyNumberFormat="1" applyFont="1"/>
    <xf numFmtId="0" fontId="20" fillId="0" borderId="0" xfId="0" applyFont="1"/>
    <xf numFmtId="0" fontId="5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3" borderId="26" xfId="0" applyFill="1" applyBorder="1" applyAlignment="1">
      <alignment wrapText="1"/>
    </xf>
    <xf numFmtId="0" fontId="0" fillId="3" borderId="26" xfId="0" applyFill="1" applyBorder="1" applyAlignment="1"/>
    <xf numFmtId="0" fontId="14" fillId="3" borderId="21" xfId="0" applyFont="1" applyFill="1" applyBorder="1" applyAlignment="1">
      <alignment vertical="top" wrapText="1"/>
    </xf>
    <xf numFmtId="0" fontId="14" fillId="3" borderId="22" xfId="0" applyFont="1" applyFill="1" applyBorder="1" applyAlignment="1">
      <alignment vertical="top" wrapText="1"/>
    </xf>
    <xf numFmtId="0" fontId="14" fillId="3" borderId="23" xfId="0" applyFont="1" applyFill="1" applyBorder="1" applyAlignment="1">
      <alignment vertical="top" wrapText="1"/>
    </xf>
    <xf numFmtId="0" fontId="14" fillId="3" borderId="26" xfId="0" applyFont="1" applyFill="1" applyBorder="1" applyAlignment="1">
      <alignment vertical="top" wrapText="1"/>
    </xf>
    <xf numFmtId="0" fontId="14" fillId="3" borderId="0" xfId="0" applyFont="1" applyFill="1" applyBorder="1" applyAlignment="1">
      <alignment vertical="top" wrapText="1"/>
    </xf>
    <xf numFmtId="0" fontId="14" fillId="3" borderId="27" xfId="0" applyFont="1" applyFill="1" applyBorder="1" applyAlignment="1">
      <alignment vertical="top" wrapText="1"/>
    </xf>
    <xf numFmtId="0" fontId="14" fillId="3" borderId="24" xfId="0" applyFont="1" applyFill="1" applyBorder="1" applyAlignment="1">
      <alignment vertical="top" wrapText="1"/>
    </xf>
    <xf numFmtId="0" fontId="14" fillId="3" borderId="15" xfId="0" applyFont="1" applyFill="1" applyBorder="1" applyAlignment="1">
      <alignment vertical="top" wrapText="1"/>
    </xf>
    <xf numFmtId="0" fontId="14" fillId="3" borderId="25" xfId="0" applyFont="1" applyFill="1" applyBorder="1" applyAlignment="1">
      <alignment vertical="top" wrapText="1"/>
    </xf>
    <xf numFmtId="49" fontId="12" fillId="0" borderId="0" xfId="0" applyNumberFormat="1" applyFont="1" applyBorder="1" applyAlignment="1">
      <alignment horizontal="center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13" fillId="3" borderId="21" xfId="0" applyFont="1" applyFill="1" applyBorder="1" applyAlignment="1">
      <alignment vertical="top" wrapText="1"/>
    </xf>
    <xf numFmtId="0" fontId="13" fillId="3" borderId="22" xfId="0" applyFont="1" applyFill="1" applyBorder="1" applyAlignment="1">
      <alignment vertical="top" wrapText="1"/>
    </xf>
    <xf numFmtId="0" fontId="13" fillId="3" borderId="23" xfId="0" applyFont="1" applyFill="1" applyBorder="1" applyAlignment="1">
      <alignment vertical="top" wrapText="1"/>
    </xf>
    <xf numFmtId="0" fontId="13" fillId="3" borderId="26" xfId="0" applyFont="1" applyFill="1" applyBorder="1" applyAlignment="1">
      <alignment vertical="top" wrapText="1"/>
    </xf>
    <xf numFmtId="0" fontId="13" fillId="3" borderId="0" xfId="0" applyFont="1" applyFill="1" applyBorder="1" applyAlignment="1">
      <alignment vertical="top" wrapText="1"/>
    </xf>
    <xf numFmtId="0" fontId="13" fillId="3" borderId="27" xfId="0" applyFont="1" applyFill="1" applyBorder="1" applyAlignment="1">
      <alignment vertical="top" wrapText="1"/>
    </xf>
    <xf numFmtId="0" fontId="13" fillId="3" borderId="24" xfId="0" applyFont="1" applyFill="1" applyBorder="1" applyAlignment="1">
      <alignment vertical="top" wrapText="1"/>
    </xf>
    <xf numFmtId="0" fontId="13" fillId="3" borderId="15" xfId="0" applyFont="1" applyFill="1" applyBorder="1" applyAlignment="1">
      <alignment vertical="top" wrapText="1"/>
    </xf>
    <xf numFmtId="0" fontId="13" fillId="3" borderId="25" xfId="0" applyFont="1" applyFill="1" applyBorder="1" applyAlignment="1">
      <alignment vertical="top" wrapText="1"/>
    </xf>
    <xf numFmtId="0" fontId="6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3" borderId="22" xfId="0" applyFont="1" applyFill="1" applyBorder="1" applyAlignment="1">
      <alignment vertical="top" wrapText="1"/>
    </xf>
    <xf numFmtId="0" fontId="4" fillId="3" borderId="23" xfId="0" applyFont="1" applyFill="1" applyBorder="1" applyAlignment="1">
      <alignment vertical="top" wrapText="1"/>
    </xf>
    <xf numFmtId="0" fontId="4" fillId="3" borderId="26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27" xfId="0" applyFont="1" applyFill="1" applyBorder="1" applyAlignment="1">
      <alignment vertical="top" wrapText="1"/>
    </xf>
    <xf numFmtId="0" fontId="4" fillId="3" borderId="24" xfId="0" applyFont="1" applyFill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25" xfId="0" applyFont="1" applyFill="1" applyBorder="1" applyAlignment="1">
      <alignment vertical="top" wrapText="1"/>
    </xf>
    <xf numFmtId="0" fontId="21" fillId="3" borderId="2" xfId="0" applyFont="1" applyFill="1" applyBorder="1" applyAlignment="1">
      <alignment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top" wrapText="1"/>
    </xf>
    <xf numFmtId="165" fontId="9" fillId="3" borderId="3" xfId="0" applyNumberFormat="1" applyFont="1" applyFill="1" applyBorder="1" applyAlignment="1">
      <alignment horizontal="center" vertical="top" wrapText="1"/>
    </xf>
    <xf numFmtId="164" fontId="9" fillId="3" borderId="3" xfId="0" applyNumberFormat="1" applyFont="1" applyFill="1" applyBorder="1" applyAlignment="1">
      <alignment horizontal="center" vertical="top" wrapText="1"/>
    </xf>
    <xf numFmtId="165" fontId="9" fillId="3" borderId="16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10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wrapText="1"/>
    </xf>
    <xf numFmtId="0" fontId="4" fillId="3" borderId="2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8" fillId="3" borderId="28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165" fontId="9" fillId="3" borderId="17" xfId="0" applyNumberFormat="1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vertical="top" wrapText="1"/>
    </xf>
    <xf numFmtId="165" fontId="9" fillId="3" borderId="3" xfId="0" applyNumberFormat="1" applyFont="1" applyFill="1" applyBorder="1" applyAlignment="1">
      <alignment horizontal="center" vertical="top"/>
    </xf>
    <xf numFmtId="0" fontId="13" fillId="3" borderId="19" xfId="0" applyFont="1" applyFill="1" applyBorder="1" applyAlignment="1">
      <alignment horizontal="center" vertical="top"/>
    </xf>
    <xf numFmtId="0" fontId="16" fillId="3" borderId="5" xfId="0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vertical="center" wrapText="1"/>
    </xf>
    <xf numFmtId="165" fontId="17" fillId="3" borderId="2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top"/>
    </xf>
    <xf numFmtId="0" fontId="16" fillId="3" borderId="12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/>
    </xf>
    <xf numFmtId="165" fontId="16" fillId="3" borderId="16" xfId="0" applyNumberFormat="1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top"/>
    </xf>
    <xf numFmtId="0" fontId="16" fillId="3" borderId="10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vertical="top" wrapText="1"/>
    </xf>
    <xf numFmtId="165" fontId="16" fillId="3" borderId="20" xfId="0" applyNumberFormat="1" applyFont="1" applyFill="1" applyBorder="1" applyAlignment="1">
      <alignment horizontal="center" vertical="center"/>
    </xf>
    <xf numFmtId="165" fontId="16" fillId="3" borderId="12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4" fontId="6" fillId="3" borderId="18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top"/>
    </xf>
    <xf numFmtId="0" fontId="4" fillId="3" borderId="26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165" fontId="9" fillId="3" borderId="15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center" vertical="top"/>
    </xf>
    <xf numFmtId="164" fontId="6" fillId="3" borderId="32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left" vertical="top" wrapText="1"/>
    </xf>
    <xf numFmtId="0" fontId="13" fillId="3" borderId="22" xfId="0" applyFont="1" applyFill="1" applyBorder="1" applyAlignment="1">
      <alignment horizontal="left" vertical="top" wrapText="1"/>
    </xf>
    <xf numFmtId="0" fontId="13" fillId="3" borderId="23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center" vertical="top"/>
    </xf>
    <xf numFmtId="164" fontId="8" fillId="3" borderId="33" xfId="0" applyNumberFormat="1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27" xfId="0" applyFont="1" applyFill="1" applyBorder="1" applyAlignment="1">
      <alignment horizontal="left" vertical="top" wrapText="1"/>
    </xf>
    <xf numFmtId="165" fontId="8" fillId="3" borderId="1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5" fontId="9" fillId="3" borderId="18" xfId="0" applyNumberFormat="1" applyFont="1" applyFill="1" applyBorder="1" applyAlignment="1">
      <alignment horizontal="center" vertical="top" wrapText="1"/>
    </xf>
    <xf numFmtId="165" fontId="8" fillId="3" borderId="1" xfId="0" applyNumberFormat="1" applyFont="1" applyFill="1" applyBorder="1" applyAlignment="1">
      <alignment horizontal="center" vertical="top" wrapText="1"/>
    </xf>
    <xf numFmtId="164" fontId="8" fillId="3" borderId="33" xfId="0" applyNumberFormat="1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vertical="top" wrapText="1"/>
    </xf>
    <xf numFmtId="165" fontId="16" fillId="3" borderId="3" xfId="0" applyNumberFormat="1" applyFont="1" applyFill="1" applyBorder="1" applyAlignment="1">
      <alignment horizontal="center" vertical="top"/>
    </xf>
    <xf numFmtId="165" fontId="16" fillId="3" borderId="3" xfId="0" applyNumberFormat="1" applyFont="1" applyFill="1" applyBorder="1" applyAlignment="1">
      <alignment horizontal="center" vertical="top" wrapText="1"/>
    </xf>
    <xf numFmtId="164" fontId="16" fillId="3" borderId="36" xfId="0" applyNumberFormat="1" applyFont="1" applyFill="1" applyBorder="1" applyAlignment="1">
      <alignment horizontal="center" vertical="top" wrapText="1"/>
    </xf>
    <xf numFmtId="0" fontId="13" fillId="3" borderId="24" xfId="0" applyFont="1" applyFill="1" applyBorder="1" applyAlignment="1">
      <alignment horizontal="left" vertical="top" wrapText="1"/>
    </xf>
    <xf numFmtId="0" fontId="13" fillId="3" borderId="15" xfId="0" applyFont="1" applyFill="1" applyBorder="1" applyAlignment="1">
      <alignment horizontal="left" vertical="top" wrapText="1"/>
    </xf>
    <xf numFmtId="0" fontId="13" fillId="3" borderId="25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5" xfId="0" applyNumberFormat="1" applyFont="1" applyFill="1" applyBorder="1" applyAlignment="1">
      <alignment horizontal="center" vertical="center"/>
    </xf>
    <xf numFmtId="165" fontId="9" fillId="3" borderId="14" xfId="0" applyNumberFormat="1" applyFont="1" applyFill="1" applyBorder="1" applyAlignment="1">
      <alignment horizontal="center" vertical="center"/>
    </xf>
    <xf numFmtId="165" fontId="9" fillId="3" borderId="12" xfId="0" applyNumberFormat="1" applyFont="1" applyFill="1" applyBorder="1" applyAlignment="1">
      <alignment horizontal="center" vertical="top"/>
    </xf>
    <xf numFmtId="165" fontId="8" fillId="3" borderId="12" xfId="0" applyNumberFormat="1" applyFont="1" applyFill="1" applyBorder="1" applyAlignment="1">
      <alignment horizontal="center" vertical="top" wrapText="1"/>
    </xf>
    <xf numFmtId="0" fontId="15" fillId="3" borderId="22" xfId="0" applyFont="1" applyFill="1" applyBorder="1" applyAlignment="1">
      <alignment vertical="top" wrapText="1"/>
    </xf>
    <xf numFmtId="0" fontId="15" fillId="3" borderId="23" xfId="0" applyFont="1" applyFill="1" applyBorder="1" applyAlignment="1">
      <alignment vertical="top" wrapText="1"/>
    </xf>
    <xf numFmtId="0" fontId="15" fillId="3" borderId="26" xfId="0" applyFont="1" applyFill="1" applyBorder="1" applyAlignment="1">
      <alignment vertical="top" wrapText="1"/>
    </xf>
    <xf numFmtId="0" fontId="15" fillId="3" borderId="0" xfId="0" applyFont="1" applyFill="1" applyBorder="1" applyAlignment="1">
      <alignment vertical="top" wrapText="1"/>
    </xf>
    <xf numFmtId="0" fontId="15" fillId="3" borderId="27" xfId="0" applyFont="1" applyFill="1" applyBorder="1" applyAlignment="1">
      <alignment vertical="top" wrapText="1"/>
    </xf>
    <xf numFmtId="165" fontId="9" fillId="3" borderId="15" xfId="0" applyNumberFormat="1" applyFont="1" applyFill="1" applyBorder="1" applyAlignment="1">
      <alignment horizontal="center" vertical="top"/>
    </xf>
    <xf numFmtId="0" fontId="15" fillId="3" borderId="24" xfId="0" applyFont="1" applyFill="1" applyBorder="1" applyAlignment="1">
      <alignment vertical="top" wrapText="1"/>
    </xf>
    <xf numFmtId="0" fontId="15" fillId="3" borderId="15" xfId="0" applyFont="1" applyFill="1" applyBorder="1" applyAlignment="1">
      <alignment vertical="top" wrapText="1"/>
    </xf>
    <xf numFmtId="0" fontId="15" fillId="3" borderId="25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center" wrapText="1"/>
    </xf>
    <xf numFmtId="165" fontId="9" fillId="3" borderId="3" xfId="0" applyNumberFormat="1" applyFont="1" applyFill="1" applyBorder="1" applyAlignment="1">
      <alignment horizontal="center" vertical="center"/>
    </xf>
    <xf numFmtId="164" fontId="8" fillId="3" borderId="34" xfId="0" applyNumberFormat="1" applyFont="1" applyFill="1" applyBorder="1" applyAlignment="1">
      <alignment horizontal="center" vertical="center" wrapText="1"/>
    </xf>
    <xf numFmtId="165" fontId="9" fillId="3" borderId="10" xfId="0" applyNumberFormat="1" applyFont="1" applyFill="1" applyBorder="1" applyAlignment="1">
      <alignment horizontal="center" vertical="top"/>
    </xf>
    <xf numFmtId="165" fontId="8" fillId="3" borderId="10" xfId="0" applyNumberFormat="1" applyFont="1" applyFill="1" applyBorder="1" applyAlignment="1">
      <alignment horizontal="center" vertical="top" wrapText="1"/>
    </xf>
    <xf numFmtId="164" fontId="8" fillId="3" borderId="34" xfId="0" applyNumberFormat="1" applyFont="1" applyFill="1" applyBorder="1" applyAlignment="1">
      <alignment horizontal="center" vertical="top" wrapText="1"/>
    </xf>
    <xf numFmtId="165" fontId="9" fillId="3" borderId="1" xfId="0" applyNumberFormat="1" applyFont="1" applyFill="1" applyBorder="1" applyAlignment="1">
      <alignment horizontal="center" vertical="top"/>
    </xf>
    <xf numFmtId="164" fontId="8" fillId="3" borderId="1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left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5" fontId="9" fillId="3" borderId="18" xfId="0" applyNumberFormat="1" applyFont="1" applyFill="1" applyBorder="1" applyAlignment="1">
      <alignment horizontal="center" vertical="center"/>
    </xf>
    <xf numFmtId="165" fontId="8" fillId="3" borderId="18" xfId="0" applyNumberFormat="1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5" fontId="9" fillId="3" borderId="10" xfId="0" applyNumberFormat="1" applyFont="1" applyFill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/>
    </xf>
    <xf numFmtId="0" fontId="8" fillId="3" borderId="30" xfId="0" applyFont="1" applyFill="1" applyBorder="1" applyAlignment="1">
      <alignment horizontal="center" vertical="top" wrapText="1"/>
    </xf>
    <xf numFmtId="165" fontId="11" fillId="3" borderId="12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 wrapText="1"/>
    </xf>
    <xf numFmtId="164" fontId="8" fillId="3" borderId="12" xfId="0" applyNumberFormat="1" applyFont="1" applyFill="1" applyBorder="1" applyAlignment="1">
      <alignment horizontal="center" vertical="center" wrapText="1"/>
    </xf>
    <xf numFmtId="0" fontId="0" fillId="3" borderId="22" xfId="0" applyFill="1" applyBorder="1" applyAlignment="1">
      <alignment vertical="top" wrapText="1"/>
    </xf>
    <xf numFmtId="0" fontId="0" fillId="3" borderId="23" xfId="0" applyFill="1" applyBorder="1" applyAlignment="1">
      <alignment vertical="top" wrapText="1"/>
    </xf>
    <xf numFmtId="0" fontId="18" fillId="3" borderId="12" xfId="0" applyFont="1" applyFill="1" applyBorder="1" applyAlignment="1">
      <alignment horizontal="center" vertical="top"/>
    </xf>
    <xf numFmtId="0" fontId="0" fillId="3" borderId="3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26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27" xfId="0" applyFill="1" applyBorder="1" applyAlignment="1">
      <alignment vertical="top" wrapText="1"/>
    </xf>
    <xf numFmtId="0" fontId="4" fillId="3" borderId="4" xfId="0" applyFont="1" applyFill="1" applyBorder="1" applyAlignment="1">
      <alignment horizontal="left" vertical="center" wrapText="1"/>
    </xf>
    <xf numFmtId="165" fontId="9" fillId="3" borderId="4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X138"/>
  <sheetViews>
    <sheetView tabSelected="1" view="pageBreakPreview" topLeftCell="A9" zoomScale="60" zoomScaleNormal="30" workbookViewId="0">
      <selection activeCell="F16" sqref="F16"/>
    </sheetView>
  </sheetViews>
  <sheetFormatPr defaultRowHeight="15" x14ac:dyDescent="0.25"/>
  <cols>
    <col min="1" max="1" width="5.7109375" style="7" customWidth="1"/>
    <col min="2" max="2" width="29.42578125" customWidth="1"/>
    <col min="3" max="3" width="23.7109375" customWidth="1"/>
    <col min="4" max="4" width="25.42578125" customWidth="1"/>
    <col min="5" max="5" width="22" customWidth="1"/>
    <col min="6" max="6" width="19.5703125" customWidth="1"/>
    <col min="7" max="7" width="12.7109375" customWidth="1"/>
    <col min="8" max="8" width="0.140625" hidden="1" customWidth="1"/>
    <col min="9" max="12" width="9.140625" hidden="1" customWidth="1"/>
    <col min="16" max="16" width="9.140625" customWidth="1"/>
    <col min="22" max="22" width="41.5703125" customWidth="1"/>
    <col min="23" max="23" width="41.85546875" customWidth="1"/>
  </cols>
  <sheetData>
    <row r="2" spans="1:76" ht="24" customHeight="1" thickBot="1" x14ac:dyDescent="0.4">
      <c r="A2" s="58" t="s">
        <v>61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76" ht="47.25" customHeight="1" x14ac:dyDescent="0.25">
      <c r="A3" s="74" t="s">
        <v>30</v>
      </c>
      <c r="B3" s="62" t="s">
        <v>9</v>
      </c>
      <c r="C3" s="71" t="s">
        <v>10</v>
      </c>
      <c r="D3" s="71" t="s">
        <v>0</v>
      </c>
      <c r="E3" s="62" t="s">
        <v>60</v>
      </c>
      <c r="F3" s="62" t="s">
        <v>62</v>
      </c>
      <c r="G3" s="62"/>
      <c r="H3" s="1"/>
      <c r="I3" s="1"/>
      <c r="J3" s="1"/>
      <c r="K3" s="1"/>
      <c r="L3" s="1"/>
      <c r="M3" s="85" t="s">
        <v>63</v>
      </c>
      <c r="N3" s="86"/>
      <c r="O3" s="86"/>
      <c r="P3" s="86"/>
      <c r="Q3" s="86"/>
      <c r="R3" s="86"/>
      <c r="S3" s="86"/>
      <c r="T3" s="86"/>
      <c r="U3" s="86"/>
      <c r="V3" s="87"/>
    </row>
    <row r="4" spans="1:76" s="12" customFormat="1" ht="35.25" customHeight="1" thickBot="1" x14ac:dyDescent="0.3">
      <c r="A4" s="75"/>
      <c r="B4" s="73"/>
      <c r="C4" s="72"/>
      <c r="D4" s="72"/>
      <c r="E4" s="73"/>
      <c r="F4" s="8" t="s">
        <v>7</v>
      </c>
      <c r="G4" s="9" t="s">
        <v>8</v>
      </c>
      <c r="H4" s="10"/>
      <c r="I4" s="10"/>
      <c r="J4" s="10"/>
      <c r="K4" s="10"/>
      <c r="L4" s="10"/>
      <c r="M4" s="88"/>
      <c r="N4" s="89"/>
      <c r="O4" s="89"/>
      <c r="P4" s="89"/>
      <c r="Q4" s="89"/>
      <c r="R4" s="89"/>
      <c r="S4" s="89"/>
      <c r="T4" s="89"/>
      <c r="U4" s="89"/>
      <c r="V4" s="90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6" s="12" customFormat="1" ht="13.5" customHeight="1" thickBot="1" x14ac:dyDescent="0.3">
      <c r="A5" s="13"/>
      <c r="B5" s="14"/>
      <c r="C5" s="14"/>
      <c r="D5" s="14"/>
      <c r="E5" s="14"/>
      <c r="F5" s="14"/>
      <c r="G5" s="9"/>
      <c r="H5" s="10"/>
      <c r="I5" s="10"/>
      <c r="J5" s="10"/>
      <c r="K5" s="10"/>
      <c r="L5" s="10"/>
      <c r="M5" s="15"/>
      <c r="N5" s="16"/>
      <c r="O5" s="16"/>
      <c r="P5" s="16"/>
      <c r="Q5" s="16"/>
      <c r="R5" s="16"/>
      <c r="S5" s="16"/>
      <c r="T5" s="16"/>
      <c r="U5" s="16"/>
      <c r="V5" s="17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6" s="12" customFormat="1" ht="33" customHeight="1" x14ac:dyDescent="0.25">
      <c r="A6" s="63">
        <v>1</v>
      </c>
      <c r="B6" s="67" t="s">
        <v>29</v>
      </c>
      <c r="C6" s="59" t="s">
        <v>28</v>
      </c>
      <c r="D6" s="18" t="s">
        <v>1</v>
      </c>
      <c r="E6" s="19">
        <f>E7+E8+E9+E10</f>
        <v>3429665.7</v>
      </c>
      <c r="F6" s="19">
        <f>F7+F8+F9+F10</f>
        <v>1268831.5</v>
      </c>
      <c r="G6" s="115">
        <f>F6/E6*100</f>
        <v>36.995777751749969</v>
      </c>
      <c r="H6" s="10"/>
      <c r="I6" s="10"/>
      <c r="J6" s="10"/>
      <c r="K6" s="10"/>
      <c r="L6" s="10"/>
      <c r="M6" s="49" t="s">
        <v>79</v>
      </c>
      <c r="N6" s="50"/>
      <c r="O6" s="50"/>
      <c r="P6" s="50"/>
      <c r="Q6" s="50"/>
      <c r="R6" s="50"/>
      <c r="S6" s="50"/>
      <c r="T6" s="50"/>
      <c r="U6" s="50"/>
      <c r="V6" s="5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76" s="12" customFormat="1" ht="38.25" customHeight="1" x14ac:dyDescent="0.25">
      <c r="A7" s="64"/>
      <c r="B7" s="68"/>
      <c r="C7" s="60"/>
      <c r="D7" s="20" t="s">
        <v>42</v>
      </c>
      <c r="E7" s="21">
        <v>51486.3</v>
      </c>
      <c r="F7" s="21">
        <v>38940.800000000003</v>
      </c>
      <c r="G7" s="22">
        <f>F7/E7*100</f>
        <v>75.633323816238502</v>
      </c>
      <c r="H7" s="23"/>
      <c r="I7" s="23"/>
      <c r="J7" s="23"/>
      <c r="K7" s="23"/>
      <c r="L7" s="23"/>
      <c r="M7" s="52"/>
      <c r="N7" s="53"/>
      <c r="O7" s="53"/>
      <c r="P7" s="53"/>
      <c r="Q7" s="53"/>
      <c r="R7" s="53"/>
      <c r="S7" s="53"/>
      <c r="T7" s="53"/>
      <c r="U7" s="53"/>
      <c r="V7" s="54"/>
    </row>
    <row r="8" spans="1:76" s="12" customFormat="1" ht="38.25" customHeight="1" x14ac:dyDescent="0.25">
      <c r="A8" s="64"/>
      <c r="B8" s="68"/>
      <c r="C8" s="60"/>
      <c r="D8" s="20" t="s">
        <v>6</v>
      </c>
      <c r="E8" s="21">
        <v>2753716.6</v>
      </c>
      <c r="F8" s="21">
        <v>1003025.2</v>
      </c>
      <c r="G8" s="22">
        <f>F8/E8*100</f>
        <v>36.424416368772292</v>
      </c>
      <c r="H8" s="23"/>
      <c r="I8" s="23"/>
      <c r="J8" s="23"/>
      <c r="K8" s="23"/>
      <c r="L8" s="23"/>
      <c r="M8" s="52"/>
      <c r="N8" s="53"/>
      <c r="O8" s="53"/>
      <c r="P8" s="53"/>
      <c r="Q8" s="53"/>
      <c r="R8" s="53"/>
      <c r="S8" s="53"/>
      <c r="T8" s="53"/>
      <c r="U8" s="53"/>
      <c r="V8" s="54"/>
    </row>
    <row r="9" spans="1:76" s="12" customFormat="1" ht="37.5" customHeight="1" x14ac:dyDescent="0.25">
      <c r="A9" s="65"/>
      <c r="B9" s="69"/>
      <c r="C9" s="60"/>
      <c r="D9" s="24" t="s">
        <v>5</v>
      </c>
      <c r="E9" s="116">
        <v>624462.80000000005</v>
      </c>
      <c r="F9" s="116">
        <v>226865.5</v>
      </c>
      <c r="G9" s="25">
        <f>F9/E9*100</f>
        <v>36.329706108994806</v>
      </c>
      <c r="H9" s="23"/>
      <c r="I9" s="23"/>
      <c r="J9" s="23"/>
      <c r="K9" s="23"/>
      <c r="L9" s="23"/>
      <c r="M9" s="52"/>
      <c r="N9" s="53"/>
      <c r="O9" s="53"/>
      <c r="P9" s="53"/>
      <c r="Q9" s="53"/>
      <c r="R9" s="53"/>
      <c r="S9" s="53"/>
      <c r="T9" s="53"/>
      <c r="U9" s="53"/>
      <c r="V9" s="54"/>
    </row>
    <row r="10" spans="1:76" s="12" customFormat="1" ht="154.5" customHeight="1" thickBot="1" x14ac:dyDescent="0.3">
      <c r="A10" s="66"/>
      <c r="B10" s="70"/>
      <c r="C10" s="61"/>
      <c r="D10" s="26" t="s">
        <v>44</v>
      </c>
      <c r="E10" s="27">
        <v>0</v>
      </c>
      <c r="F10" s="27">
        <v>0</v>
      </c>
      <c r="G10" s="28">
        <v>0</v>
      </c>
      <c r="H10" s="23"/>
      <c r="I10" s="23"/>
      <c r="J10" s="23"/>
      <c r="K10" s="23"/>
      <c r="L10" s="23"/>
      <c r="M10" s="55"/>
      <c r="N10" s="56"/>
      <c r="O10" s="56"/>
      <c r="P10" s="56"/>
      <c r="Q10" s="56"/>
      <c r="R10" s="56"/>
      <c r="S10" s="56"/>
      <c r="T10" s="56"/>
      <c r="U10" s="56"/>
      <c r="V10" s="57"/>
    </row>
    <row r="11" spans="1:76" s="12" customFormat="1" ht="32.25" customHeight="1" x14ac:dyDescent="0.25">
      <c r="A11" s="63">
        <v>2</v>
      </c>
      <c r="B11" s="67" t="s">
        <v>11</v>
      </c>
      <c r="C11" s="59" t="s">
        <v>54</v>
      </c>
      <c r="D11" s="117" t="s">
        <v>1</v>
      </c>
      <c r="E11" s="19">
        <f>E12+E13+E14+E15</f>
        <v>13286.5</v>
      </c>
      <c r="F11" s="19">
        <f>F12+F13+F14+F15</f>
        <v>5672.7</v>
      </c>
      <c r="G11" s="19">
        <f>F11/E11*100</f>
        <v>42.695216949535244</v>
      </c>
      <c r="H11" s="23"/>
      <c r="I11" s="23"/>
      <c r="J11" s="23"/>
      <c r="K11" s="23"/>
      <c r="L11" s="23"/>
      <c r="M11" s="118" t="s">
        <v>80</v>
      </c>
      <c r="N11" s="91"/>
      <c r="O11" s="91"/>
      <c r="P11" s="91"/>
      <c r="Q11" s="91"/>
      <c r="R11" s="91"/>
      <c r="S11" s="91"/>
      <c r="T11" s="91"/>
      <c r="U11" s="91"/>
      <c r="V11" s="92"/>
    </row>
    <row r="12" spans="1:76" s="12" customFormat="1" ht="27.75" customHeight="1" x14ac:dyDescent="0.25">
      <c r="A12" s="64"/>
      <c r="B12" s="68"/>
      <c r="C12" s="60"/>
      <c r="D12" s="119" t="s">
        <v>42</v>
      </c>
      <c r="E12" s="21">
        <v>0</v>
      </c>
      <c r="F12" s="21">
        <v>0</v>
      </c>
      <c r="G12" s="21">
        <v>0</v>
      </c>
      <c r="H12" s="23"/>
      <c r="I12" s="23"/>
      <c r="J12" s="23"/>
      <c r="K12" s="23"/>
      <c r="L12" s="23"/>
      <c r="M12" s="93"/>
      <c r="N12" s="94"/>
      <c r="O12" s="94"/>
      <c r="P12" s="94"/>
      <c r="Q12" s="94"/>
      <c r="R12" s="94"/>
      <c r="S12" s="94"/>
      <c r="T12" s="94"/>
      <c r="U12" s="94"/>
      <c r="V12" s="95"/>
    </row>
    <row r="13" spans="1:76" s="12" customFormat="1" ht="35.25" customHeight="1" x14ac:dyDescent="0.25">
      <c r="A13" s="64"/>
      <c r="B13" s="68"/>
      <c r="C13" s="60"/>
      <c r="D13" s="119" t="s">
        <v>6</v>
      </c>
      <c r="E13" s="111">
        <v>12034.9</v>
      </c>
      <c r="F13" s="21">
        <v>5100.8999999999996</v>
      </c>
      <c r="G13" s="21">
        <f>F13/E13*100</f>
        <v>42.384232523743442</v>
      </c>
      <c r="H13" s="23"/>
      <c r="I13" s="23"/>
      <c r="J13" s="23"/>
      <c r="K13" s="23"/>
      <c r="L13" s="23"/>
      <c r="M13" s="93"/>
      <c r="N13" s="94"/>
      <c r="O13" s="94"/>
      <c r="P13" s="94"/>
      <c r="Q13" s="94"/>
      <c r="R13" s="94"/>
      <c r="S13" s="94"/>
      <c r="T13" s="94"/>
      <c r="U13" s="94"/>
      <c r="V13" s="95"/>
    </row>
    <row r="14" spans="1:76" s="12" customFormat="1" ht="30" customHeight="1" x14ac:dyDescent="0.25">
      <c r="A14" s="64"/>
      <c r="B14" s="69"/>
      <c r="C14" s="60"/>
      <c r="D14" s="119" t="s">
        <v>5</v>
      </c>
      <c r="E14" s="29">
        <v>1251.5999999999999</v>
      </c>
      <c r="F14" s="21">
        <v>571.79999999999995</v>
      </c>
      <c r="G14" s="21">
        <f>F14/E14*100</f>
        <v>45.685522531160117</v>
      </c>
      <c r="H14" s="23"/>
      <c r="I14" s="23"/>
      <c r="J14" s="23"/>
      <c r="K14" s="23"/>
      <c r="L14" s="23"/>
      <c r="M14" s="93"/>
      <c r="N14" s="94"/>
      <c r="O14" s="94"/>
      <c r="P14" s="94"/>
      <c r="Q14" s="94"/>
      <c r="R14" s="94"/>
      <c r="S14" s="94"/>
      <c r="T14" s="94"/>
      <c r="U14" s="94"/>
      <c r="V14" s="95"/>
    </row>
    <row r="15" spans="1:76" s="12" customFormat="1" ht="102.75" customHeight="1" thickBot="1" x14ac:dyDescent="0.3">
      <c r="A15" s="66"/>
      <c r="B15" s="70"/>
      <c r="C15" s="61"/>
      <c r="D15" s="26" t="s">
        <v>44</v>
      </c>
      <c r="E15" s="108">
        <v>0</v>
      </c>
      <c r="F15" s="27">
        <v>0</v>
      </c>
      <c r="G15" s="27">
        <v>0</v>
      </c>
      <c r="H15" s="23"/>
      <c r="I15" s="23"/>
      <c r="J15" s="23"/>
      <c r="K15" s="23"/>
      <c r="L15" s="23"/>
      <c r="M15" s="96"/>
      <c r="N15" s="97"/>
      <c r="O15" s="97"/>
      <c r="P15" s="97"/>
      <c r="Q15" s="97"/>
      <c r="R15" s="97"/>
      <c r="S15" s="97"/>
      <c r="T15" s="97"/>
      <c r="U15" s="97"/>
      <c r="V15" s="98"/>
    </row>
    <row r="16" spans="1:76" s="12" customFormat="1" ht="48" customHeight="1" x14ac:dyDescent="0.25">
      <c r="A16" s="63">
        <v>3</v>
      </c>
      <c r="B16" s="67" t="s">
        <v>13</v>
      </c>
      <c r="C16" s="120" t="s">
        <v>12</v>
      </c>
      <c r="D16" s="18" t="s">
        <v>1</v>
      </c>
      <c r="E16" s="19">
        <f>E17+E18+E19+E20</f>
        <v>308439.2</v>
      </c>
      <c r="F16" s="19">
        <f>F17+F18+F19+F20</f>
        <v>157052.20000000001</v>
      </c>
      <c r="G16" s="19">
        <f>F16/E16*100</f>
        <v>50.91836575895671</v>
      </c>
      <c r="H16" s="23"/>
      <c r="I16" s="23"/>
      <c r="J16" s="23"/>
      <c r="K16" s="23"/>
      <c r="L16" s="23"/>
      <c r="M16" s="118" t="s">
        <v>71</v>
      </c>
      <c r="N16" s="91"/>
      <c r="O16" s="91"/>
      <c r="P16" s="91"/>
      <c r="Q16" s="91"/>
      <c r="R16" s="91"/>
      <c r="S16" s="91"/>
      <c r="T16" s="91"/>
      <c r="U16" s="91"/>
      <c r="V16" s="92"/>
    </row>
    <row r="17" spans="1:22" s="12" customFormat="1" ht="29.25" customHeight="1" x14ac:dyDescent="0.25">
      <c r="A17" s="64"/>
      <c r="B17" s="68"/>
      <c r="C17" s="121"/>
      <c r="D17" s="20" t="s">
        <v>42</v>
      </c>
      <c r="E17" s="21">
        <v>778.5</v>
      </c>
      <c r="F17" s="21">
        <v>778.5</v>
      </c>
      <c r="G17" s="21">
        <f t="shared" ref="G16:G21" si="0">F17/E17*100</f>
        <v>100</v>
      </c>
      <c r="H17" s="23"/>
      <c r="I17" s="23"/>
      <c r="J17" s="23"/>
      <c r="K17" s="23"/>
      <c r="L17" s="23"/>
      <c r="M17" s="93"/>
      <c r="N17" s="94"/>
      <c r="O17" s="94"/>
      <c r="P17" s="94"/>
      <c r="Q17" s="94"/>
      <c r="R17" s="94"/>
      <c r="S17" s="94"/>
      <c r="T17" s="94"/>
      <c r="U17" s="94"/>
      <c r="V17" s="95"/>
    </row>
    <row r="18" spans="1:22" s="12" customFormat="1" ht="33.75" customHeight="1" x14ac:dyDescent="0.25">
      <c r="A18" s="64"/>
      <c r="B18" s="68"/>
      <c r="C18" s="121"/>
      <c r="D18" s="24" t="s">
        <v>6</v>
      </c>
      <c r="E18" s="111">
        <v>2927.8</v>
      </c>
      <c r="F18" s="21">
        <v>2006.6</v>
      </c>
      <c r="G18" s="21">
        <f>F18/E18*100</f>
        <v>68.536102192772717</v>
      </c>
      <c r="H18" s="23"/>
      <c r="I18" s="23"/>
      <c r="J18" s="23"/>
      <c r="K18" s="23"/>
      <c r="L18" s="23"/>
      <c r="M18" s="93"/>
      <c r="N18" s="94"/>
      <c r="O18" s="94"/>
      <c r="P18" s="94"/>
      <c r="Q18" s="94"/>
      <c r="R18" s="94"/>
      <c r="S18" s="94"/>
      <c r="T18" s="94"/>
      <c r="U18" s="94"/>
      <c r="V18" s="95"/>
    </row>
    <row r="19" spans="1:22" s="12" customFormat="1" ht="37.5" customHeight="1" x14ac:dyDescent="0.25">
      <c r="A19" s="65"/>
      <c r="B19" s="69"/>
      <c r="C19" s="121"/>
      <c r="D19" s="20" t="s">
        <v>5</v>
      </c>
      <c r="E19" s="122">
        <v>303940.7</v>
      </c>
      <c r="F19" s="116">
        <v>153855.20000000001</v>
      </c>
      <c r="G19" s="116">
        <f>F19/E19*100</f>
        <v>50.620137414962855</v>
      </c>
      <c r="H19" s="23"/>
      <c r="I19" s="23"/>
      <c r="J19" s="23"/>
      <c r="K19" s="23"/>
      <c r="L19" s="23"/>
      <c r="M19" s="93"/>
      <c r="N19" s="94"/>
      <c r="O19" s="94"/>
      <c r="P19" s="94"/>
      <c r="Q19" s="94"/>
      <c r="R19" s="94"/>
      <c r="S19" s="94"/>
      <c r="T19" s="94"/>
      <c r="U19" s="94"/>
      <c r="V19" s="95"/>
    </row>
    <row r="20" spans="1:22" s="12" customFormat="1" ht="195" customHeight="1" thickBot="1" x14ac:dyDescent="0.3">
      <c r="A20" s="66"/>
      <c r="B20" s="70"/>
      <c r="C20" s="123"/>
      <c r="D20" s="124" t="s">
        <v>44</v>
      </c>
      <c r="E20" s="125">
        <v>792.2</v>
      </c>
      <c r="F20" s="27">
        <v>411.9</v>
      </c>
      <c r="G20" s="27">
        <f>F20/E20*100</f>
        <v>51.994445847008329</v>
      </c>
      <c r="H20" s="23"/>
      <c r="I20" s="23"/>
      <c r="J20" s="23"/>
      <c r="K20" s="23"/>
      <c r="L20" s="23"/>
      <c r="M20" s="96"/>
      <c r="N20" s="97"/>
      <c r="O20" s="97"/>
      <c r="P20" s="97"/>
      <c r="Q20" s="97"/>
      <c r="R20" s="97"/>
      <c r="S20" s="97"/>
      <c r="T20" s="97"/>
      <c r="U20" s="97"/>
      <c r="V20" s="98"/>
    </row>
    <row r="21" spans="1:22" s="12" customFormat="1" ht="39.75" customHeight="1" x14ac:dyDescent="0.25">
      <c r="A21" s="126">
        <v>4</v>
      </c>
      <c r="B21" s="127" t="s">
        <v>55</v>
      </c>
      <c r="C21" s="127" t="s">
        <v>54</v>
      </c>
      <c r="D21" s="128" t="s">
        <v>1</v>
      </c>
      <c r="E21" s="129">
        <f>E22+E23+E24+E25</f>
        <v>268533.3</v>
      </c>
      <c r="F21" s="129">
        <f>F22+F23+F24+F25</f>
        <v>98096.7</v>
      </c>
      <c r="G21" s="129">
        <f t="shared" si="0"/>
        <v>36.530553193961417</v>
      </c>
      <c r="H21" s="23"/>
      <c r="I21" s="23"/>
      <c r="J21" s="23"/>
      <c r="K21" s="23"/>
      <c r="L21" s="23"/>
      <c r="M21" s="49" t="s">
        <v>67</v>
      </c>
      <c r="N21" s="50"/>
      <c r="O21" s="50"/>
      <c r="P21" s="50"/>
      <c r="Q21" s="50"/>
      <c r="R21" s="50"/>
      <c r="S21" s="50"/>
      <c r="T21" s="50"/>
      <c r="U21" s="50"/>
      <c r="V21" s="51"/>
    </row>
    <row r="22" spans="1:22" s="12" customFormat="1" ht="28.5" customHeight="1" x14ac:dyDescent="0.25">
      <c r="A22" s="130"/>
      <c r="B22" s="131"/>
      <c r="C22" s="131"/>
      <c r="D22" s="132" t="s">
        <v>42</v>
      </c>
      <c r="E22" s="133">
        <v>0</v>
      </c>
      <c r="F22" s="133">
        <v>0</v>
      </c>
      <c r="G22" s="133">
        <v>0</v>
      </c>
      <c r="H22" s="23"/>
      <c r="I22" s="23"/>
      <c r="J22" s="23"/>
      <c r="K22" s="23"/>
      <c r="L22" s="23"/>
      <c r="M22" s="52"/>
      <c r="N22" s="53"/>
      <c r="O22" s="53"/>
      <c r="P22" s="53"/>
      <c r="Q22" s="53"/>
      <c r="R22" s="53"/>
      <c r="S22" s="53"/>
      <c r="T22" s="53"/>
      <c r="U22" s="53"/>
      <c r="V22" s="54"/>
    </row>
    <row r="23" spans="1:22" s="12" customFormat="1" ht="36" customHeight="1" x14ac:dyDescent="0.25">
      <c r="A23" s="130"/>
      <c r="B23" s="131"/>
      <c r="C23" s="131"/>
      <c r="D23" s="132" t="s">
        <v>6</v>
      </c>
      <c r="E23" s="134">
        <v>81209.899999999994</v>
      </c>
      <c r="F23" s="135">
        <v>2982.2</v>
      </c>
      <c r="G23" s="133">
        <f>F23/E23*100</f>
        <v>3.672212378047504</v>
      </c>
      <c r="H23" s="23"/>
      <c r="I23" s="23"/>
      <c r="J23" s="23"/>
      <c r="K23" s="23"/>
      <c r="L23" s="23"/>
      <c r="M23" s="52"/>
      <c r="N23" s="53"/>
      <c r="O23" s="53"/>
      <c r="P23" s="53"/>
      <c r="Q23" s="53"/>
      <c r="R23" s="53"/>
      <c r="S23" s="53"/>
      <c r="T23" s="53"/>
      <c r="U23" s="53"/>
      <c r="V23" s="54"/>
    </row>
    <row r="24" spans="1:22" s="12" customFormat="1" ht="31.5" customHeight="1" x14ac:dyDescent="0.25">
      <c r="A24" s="130"/>
      <c r="B24" s="131"/>
      <c r="C24" s="131"/>
      <c r="D24" s="132" t="s">
        <v>5</v>
      </c>
      <c r="E24" s="134">
        <v>187323.4</v>
      </c>
      <c r="F24" s="133">
        <v>95114.5</v>
      </c>
      <c r="G24" s="133">
        <f>F24/E24*100</f>
        <v>50.77555713808313</v>
      </c>
      <c r="H24" s="23"/>
      <c r="I24" s="23"/>
      <c r="J24" s="23"/>
      <c r="K24" s="23"/>
      <c r="L24" s="23"/>
      <c r="M24" s="52"/>
      <c r="N24" s="53"/>
      <c r="O24" s="53"/>
      <c r="P24" s="53"/>
      <c r="Q24" s="53"/>
      <c r="R24" s="53"/>
      <c r="S24" s="53"/>
      <c r="T24" s="53"/>
      <c r="U24" s="53"/>
      <c r="V24" s="54"/>
    </row>
    <row r="25" spans="1:22" s="12" customFormat="1" ht="172.5" customHeight="1" thickBot="1" x14ac:dyDescent="0.3">
      <c r="A25" s="136"/>
      <c r="B25" s="137"/>
      <c r="C25" s="137"/>
      <c r="D25" s="138" t="s">
        <v>2</v>
      </c>
      <c r="E25" s="139">
        <v>0</v>
      </c>
      <c r="F25" s="140">
        <v>0</v>
      </c>
      <c r="G25" s="141">
        <v>0</v>
      </c>
      <c r="H25" s="23"/>
      <c r="I25" s="23"/>
      <c r="J25" s="23"/>
      <c r="K25" s="23"/>
      <c r="L25" s="23"/>
      <c r="M25" s="55"/>
      <c r="N25" s="56"/>
      <c r="O25" s="56"/>
      <c r="P25" s="56"/>
      <c r="Q25" s="56"/>
      <c r="R25" s="56"/>
      <c r="S25" s="56"/>
      <c r="T25" s="56"/>
      <c r="U25" s="56"/>
      <c r="V25" s="57"/>
    </row>
    <row r="26" spans="1:22" s="12" customFormat="1" ht="43.5" customHeight="1" x14ac:dyDescent="0.25">
      <c r="A26" s="63">
        <v>5</v>
      </c>
      <c r="B26" s="67" t="s">
        <v>14</v>
      </c>
      <c r="C26" s="59" t="s">
        <v>54</v>
      </c>
      <c r="D26" s="18" t="s">
        <v>1</v>
      </c>
      <c r="E26" s="19">
        <f>E27+E28+E29</f>
        <v>14526.3</v>
      </c>
      <c r="F26" s="19">
        <f>F27+F28+F29</f>
        <v>7595.8</v>
      </c>
      <c r="G26" s="142">
        <f>F26/E26*100</f>
        <v>52.289984373171428</v>
      </c>
      <c r="H26" s="10"/>
      <c r="I26" s="10"/>
      <c r="J26" s="10"/>
      <c r="K26" s="10"/>
      <c r="L26" s="10"/>
      <c r="M26" s="49" t="s">
        <v>68</v>
      </c>
      <c r="N26" s="50"/>
      <c r="O26" s="50"/>
      <c r="P26" s="50"/>
      <c r="Q26" s="50"/>
      <c r="R26" s="50"/>
      <c r="S26" s="50"/>
      <c r="T26" s="50"/>
      <c r="U26" s="50"/>
      <c r="V26" s="51"/>
    </row>
    <row r="27" spans="1:22" s="12" customFormat="1" ht="37.5" customHeight="1" x14ac:dyDescent="0.25">
      <c r="A27" s="64"/>
      <c r="B27" s="68"/>
      <c r="C27" s="60"/>
      <c r="D27" s="20" t="s">
        <v>42</v>
      </c>
      <c r="E27" s="22">
        <v>0</v>
      </c>
      <c r="F27" s="22">
        <v>0</v>
      </c>
      <c r="G27" s="22">
        <v>0</v>
      </c>
      <c r="H27" s="10"/>
      <c r="I27" s="10"/>
      <c r="J27" s="10"/>
      <c r="K27" s="10"/>
      <c r="L27" s="10"/>
      <c r="M27" s="52"/>
      <c r="N27" s="53"/>
      <c r="O27" s="53"/>
      <c r="P27" s="53"/>
      <c r="Q27" s="53"/>
      <c r="R27" s="53"/>
      <c r="S27" s="53"/>
      <c r="T27" s="53"/>
      <c r="U27" s="53"/>
      <c r="V27" s="54"/>
    </row>
    <row r="28" spans="1:22" s="12" customFormat="1" ht="34.5" customHeight="1" x14ac:dyDescent="0.25">
      <c r="A28" s="64"/>
      <c r="B28" s="68"/>
      <c r="C28" s="60"/>
      <c r="D28" s="20" t="s">
        <v>6</v>
      </c>
      <c r="E28" s="29">
        <v>11271.5</v>
      </c>
      <c r="F28" s="22">
        <v>5737.1</v>
      </c>
      <c r="G28" s="22">
        <f>F28/E28*100</f>
        <v>50.899170474204858</v>
      </c>
      <c r="H28" s="10"/>
      <c r="I28" s="10"/>
      <c r="J28" s="10"/>
      <c r="K28" s="10"/>
      <c r="L28" s="10"/>
      <c r="M28" s="52"/>
      <c r="N28" s="53"/>
      <c r="O28" s="53"/>
      <c r="P28" s="53"/>
      <c r="Q28" s="53"/>
      <c r="R28" s="53"/>
      <c r="S28" s="53"/>
      <c r="T28" s="53"/>
      <c r="U28" s="53"/>
      <c r="V28" s="54"/>
    </row>
    <row r="29" spans="1:22" s="12" customFormat="1" ht="217.5" customHeight="1" thickBot="1" x14ac:dyDescent="0.3">
      <c r="A29" s="66"/>
      <c r="B29" s="70"/>
      <c r="C29" s="61"/>
      <c r="D29" s="26" t="s">
        <v>5</v>
      </c>
      <c r="E29" s="143">
        <v>3254.8</v>
      </c>
      <c r="F29" s="28">
        <v>1858.7</v>
      </c>
      <c r="G29" s="28">
        <v>0</v>
      </c>
      <c r="H29" s="30"/>
      <c r="I29" s="30"/>
      <c r="J29" s="30"/>
      <c r="K29" s="30"/>
      <c r="L29" s="30"/>
      <c r="M29" s="55"/>
      <c r="N29" s="56"/>
      <c r="O29" s="56"/>
      <c r="P29" s="56"/>
      <c r="Q29" s="56"/>
      <c r="R29" s="56"/>
      <c r="S29" s="56"/>
      <c r="T29" s="56"/>
      <c r="U29" s="56"/>
      <c r="V29" s="57"/>
    </row>
    <row r="30" spans="1:22" s="12" customFormat="1" ht="39" customHeight="1" x14ac:dyDescent="0.25">
      <c r="A30" s="63">
        <v>6</v>
      </c>
      <c r="B30" s="67" t="s">
        <v>16</v>
      </c>
      <c r="C30" s="59" t="s">
        <v>15</v>
      </c>
      <c r="D30" s="117" t="s">
        <v>1</v>
      </c>
      <c r="E30" s="19">
        <f>E31+E32+E33+E34</f>
        <v>10286.200000000001</v>
      </c>
      <c r="F30" s="19">
        <f>F31+F32+F33+F34</f>
        <v>4576.5</v>
      </c>
      <c r="G30" s="142">
        <f>F30/E30*100</f>
        <v>44.491649005463628</v>
      </c>
      <c r="H30" s="23"/>
      <c r="I30" s="23"/>
      <c r="J30" s="23"/>
      <c r="K30" s="23"/>
      <c r="L30" s="23"/>
      <c r="M30" s="144" t="s">
        <v>74</v>
      </c>
      <c r="N30" s="145"/>
      <c r="O30" s="145"/>
      <c r="P30" s="145"/>
      <c r="Q30" s="145"/>
      <c r="R30" s="145"/>
      <c r="S30" s="145"/>
      <c r="T30" s="145"/>
      <c r="U30" s="145"/>
      <c r="V30" s="146"/>
    </row>
    <row r="31" spans="1:22" s="12" customFormat="1" ht="25.5" customHeight="1" x14ac:dyDescent="0.25">
      <c r="A31" s="64"/>
      <c r="B31" s="68"/>
      <c r="C31" s="60"/>
      <c r="D31" s="119" t="s">
        <v>42</v>
      </c>
      <c r="E31" s="31">
        <v>1012.5</v>
      </c>
      <c r="F31" s="21">
        <v>1012.5</v>
      </c>
      <c r="G31" s="22">
        <f>F31/E31*100</f>
        <v>100</v>
      </c>
      <c r="H31" s="23"/>
      <c r="I31" s="23"/>
      <c r="J31" s="23"/>
      <c r="K31" s="23"/>
      <c r="L31" s="23"/>
      <c r="M31" s="144"/>
      <c r="N31" s="145"/>
      <c r="O31" s="145"/>
      <c r="P31" s="145"/>
      <c r="Q31" s="145"/>
      <c r="R31" s="145"/>
      <c r="S31" s="145"/>
      <c r="T31" s="145"/>
      <c r="U31" s="145"/>
      <c r="V31" s="146"/>
    </row>
    <row r="32" spans="1:22" s="12" customFormat="1" ht="33" customHeight="1" x14ac:dyDescent="0.25">
      <c r="A32" s="64"/>
      <c r="B32" s="68"/>
      <c r="C32" s="60"/>
      <c r="D32" s="147" t="s">
        <v>6</v>
      </c>
      <c r="E32" s="31">
        <v>7424.6</v>
      </c>
      <c r="F32" s="21">
        <v>2698.6</v>
      </c>
      <c r="G32" s="22">
        <f>F32/E32*100</f>
        <v>36.346739218274379</v>
      </c>
      <c r="H32" s="23"/>
      <c r="I32" s="23"/>
      <c r="J32" s="23"/>
      <c r="K32" s="23"/>
      <c r="L32" s="23"/>
      <c r="M32" s="144"/>
      <c r="N32" s="145"/>
      <c r="O32" s="145"/>
      <c r="P32" s="145"/>
      <c r="Q32" s="145"/>
      <c r="R32" s="145"/>
      <c r="S32" s="145"/>
      <c r="T32" s="145"/>
      <c r="U32" s="145"/>
      <c r="V32" s="146"/>
    </row>
    <row r="33" spans="1:26" s="12" customFormat="1" ht="30" customHeight="1" x14ac:dyDescent="0.25">
      <c r="A33" s="65"/>
      <c r="B33" s="69"/>
      <c r="C33" s="60"/>
      <c r="D33" s="148" t="s">
        <v>5</v>
      </c>
      <c r="E33" s="111">
        <v>934</v>
      </c>
      <c r="F33" s="21">
        <v>865.4</v>
      </c>
      <c r="G33" s="22">
        <f>F33/E33*100</f>
        <v>92.655246252676662</v>
      </c>
      <c r="H33" s="23"/>
      <c r="I33" s="23"/>
      <c r="J33" s="23"/>
      <c r="K33" s="23"/>
      <c r="L33" s="23"/>
      <c r="M33" s="144"/>
      <c r="N33" s="145"/>
      <c r="O33" s="145"/>
      <c r="P33" s="145"/>
      <c r="Q33" s="145"/>
      <c r="R33" s="145"/>
      <c r="S33" s="145"/>
      <c r="T33" s="145"/>
      <c r="U33" s="145"/>
      <c r="V33" s="146"/>
    </row>
    <row r="34" spans="1:26" s="12" customFormat="1" ht="30.75" customHeight="1" thickBot="1" x14ac:dyDescent="0.3">
      <c r="A34" s="66"/>
      <c r="B34" s="70"/>
      <c r="C34" s="61"/>
      <c r="D34" s="26" t="s">
        <v>45</v>
      </c>
      <c r="E34" s="149">
        <v>915.1</v>
      </c>
      <c r="F34" s="150">
        <v>0</v>
      </c>
      <c r="G34" s="151">
        <v>0</v>
      </c>
      <c r="H34" s="23"/>
      <c r="I34" s="23"/>
      <c r="J34" s="23"/>
      <c r="K34" s="23"/>
      <c r="L34" s="23"/>
      <c r="M34" s="152"/>
      <c r="N34" s="153"/>
      <c r="O34" s="153"/>
      <c r="P34" s="153"/>
      <c r="Q34" s="153"/>
      <c r="R34" s="153"/>
      <c r="S34" s="153"/>
      <c r="T34" s="153"/>
      <c r="U34" s="153"/>
      <c r="V34" s="154"/>
    </row>
    <row r="35" spans="1:26" s="12" customFormat="1" ht="43.5" customHeight="1" x14ac:dyDescent="0.25">
      <c r="A35" s="63">
        <v>7</v>
      </c>
      <c r="B35" s="67" t="s">
        <v>40</v>
      </c>
      <c r="C35" s="59" t="s">
        <v>15</v>
      </c>
      <c r="D35" s="18" t="s">
        <v>1</v>
      </c>
      <c r="E35" s="19">
        <f>E36+E37+E38+E39</f>
        <v>9835.7000000000007</v>
      </c>
      <c r="F35" s="19">
        <f>F36+F37+F38+F39</f>
        <v>4161.3999999999996</v>
      </c>
      <c r="G35" s="19">
        <f>F35/E35*100</f>
        <v>42.309139156338638</v>
      </c>
      <c r="H35" s="23"/>
      <c r="I35" s="23"/>
      <c r="J35" s="23"/>
      <c r="K35" s="23"/>
      <c r="L35" s="23"/>
      <c r="M35" s="118" t="s">
        <v>81</v>
      </c>
      <c r="N35" s="91"/>
      <c r="O35" s="91"/>
      <c r="P35" s="91"/>
      <c r="Q35" s="91"/>
      <c r="R35" s="91"/>
      <c r="S35" s="91"/>
      <c r="T35" s="91"/>
      <c r="U35" s="91"/>
      <c r="V35" s="92"/>
    </row>
    <row r="36" spans="1:26" s="12" customFormat="1" ht="34.5" customHeight="1" x14ac:dyDescent="0.25">
      <c r="A36" s="64"/>
      <c r="B36" s="68"/>
      <c r="C36" s="60"/>
      <c r="D36" s="20" t="s">
        <v>42</v>
      </c>
      <c r="E36" s="21">
        <v>0</v>
      </c>
      <c r="F36" s="21">
        <v>0</v>
      </c>
      <c r="G36" s="21">
        <v>0</v>
      </c>
      <c r="H36" s="23"/>
      <c r="I36" s="23"/>
      <c r="J36" s="23"/>
      <c r="K36" s="23"/>
      <c r="L36" s="23"/>
      <c r="M36" s="93"/>
      <c r="N36" s="94"/>
      <c r="O36" s="94"/>
      <c r="P36" s="94"/>
      <c r="Q36" s="94"/>
      <c r="R36" s="94"/>
      <c r="S36" s="94"/>
      <c r="T36" s="94"/>
      <c r="U36" s="94"/>
      <c r="V36" s="95"/>
    </row>
    <row r="37" spans="1:26" s="12" customFormat="1" ht="36.75" customHeight="1" x14ac:dyDescent="0.25">
      <c r="A37" s="64"/>
      <c r="B37" s="68"/>
      <c r="C37" s="60"/>
      <c r="D37" s="20" t="s">
        <v>6</v>
      </c>
      <c r="E37" s="29">
        <v>9735.7000000000007</v>
      </c>
      <c r="F37" s="21">
        <v>4061.5</v>
      </c>
      <c r="G37" s="21">
        <f>F37/E37*100</f>
        <v>41.717596063970738</v>
      </c>
      <c r="H37" s="23"/>
      <c r="I37" s="23"/>
      <c r="J37" s="23"/>
      <c r="K37" s="23"/>
      <c r="L37" s="23"/>
      <c r="M37" s="93"/>
      <c r="N37" s="94"/>
      <c r="O37" s="94"/>
      <c r="P37" s="94"/>
      <c r="Q37" s="94"/>
      <c r="R37" s="94"/>
      <c r="S37" s="94"/>
      <c r="T37" s="94"/>
      <c r="U37" s="94"/>
      <c r="V37" s="95"/>
    </row>
    <row r="38" spans="1:26" s="12" customFormat="1" ht="36.75" customHeight="1" x14ac:dyDescent="0.25">
      <c r="A38" s="64"/>
      <c r="B38" s="69"/>
      <c r="C38" s="60"/>
      <c r="D38" s="20" t="s">
        <v>5</v>
      </c>
      <c r="E38" s="31">
        <v>100</v>
      </c>
      <c r="F38" s="21">
        <v>99.9</v>
      </c>
      <c r="G38" s="21">
        <f>F38/E38*100</f>
        <v>99.9</v>
      </c>
      <c r="H38" s="23"/>
      <c r="I38" s="23"/>
      <c r="J38" s="23"/>
      <c r="K38" s="23"/>
      <c r="L38" s="23"/>
      <c r="M38" s="93"/>
      <c r="N38" s="94"/>
      <c r="O38" s="94"/>
      <c r="P38" s="94"/>
      <c r="Q38" s="94"/>
      <c r="R38" s="94"/>
      <c r="S38" s="94"/>
      <c r="T38" s="94"/>
      <c r="U38" s="94"/>
      <c r="V38" s="95"/>
    </row>
    <row r="39" spans="1:26" s="12" customFormat="1" ht="45.75" customHeight="1" thickBot="1" x14ac:dyDescent="0.3">
      <c r="A39" s="66"/>
      <c r="B39" s="70"/>
      <c r="C39" s="61"/>
      <c r="D39" s="26" t="s">
        <v>45</v>
      </c>
      <c r="E39" s="108">
        <v>0</v>
      </c>
      <c r="F39" s="27">
        <v>0</v>
      </c>
      <c r="G39" s="27">
        <v>0</v>
      </c>
      <c r="H39" s="23"/>
      <c r="I39" s="23"/>
      <c r="J39" s="23"/>
      <c r="K39" s="23"/>
      <c r="L39" s="23"/>
      <c r="M39" s="96"/>
      <c r="N39" s="97"/>
      <c r="O39" s="97"/>
      <c r="P39" s="97"/>
      <c r="Q39" s="97"/>
      <c r="R39" s="97"/>
      <c r="S39" s="97"/>
      <c r="T39" s="97"/>
      <c r="U39" s="97"/>
      <c r="V39" s="98"/>
    </row>
    <row r="40" spans="1:26" s="12" customFormat="1" ht="30" customHeight="1" x14ac:dyDescent="0.25">
      <c r="A40" s="63">
        <v>8</v>
      </c>
      <c r="B40" s="67" t="s">
        <v>18</v>
      </c>
      <c r="C40" s="59" t="s">
        <v>17</v>
      </c>
      <c r="D40" s="18" t="s">
        <v>1</v>
      </c>
      <c r="E40" s="19">
        <f>E41+E42+E43+E44</f>
        <v>143469.70000000001</v>
      </c>
      <c r="F40" s="19">
        <f>F41+F42+F43+F44</f>
        <v>77037.7</v>
      </c>
      <c r="G40" s="32">
        <f>F40/E40*100</f>
        <v>53.696146294304647</v>
      </c>
      <c r="H40" s="23"/>
      <c r="I40" s="23"/>
      <c r="J40" s="23"/>
      <c r="K40" s="23"/>
      <c r="L40" s="23"/>
      <c r="M40" s="49" t="s">
        <v>77</v>
      </c>
      <c r="N40" s="91"/>
      <c r="O40" s="91"/>
      <c r="P40" s="91"/>
      <c r="Q40" s="91"/>
      <c r="R40" s="91"/>
      <c r="S40" s="91"/>
      <c r="T40" s="91"/>
      <c r="U40" s="91"/>
      <c r="V40" s="92"/>
      <c r="Z40" s="33"/>
    </row>
    <row r="41" spans="1:26" s="12" customFormat="1" ht="29.25" customHeight="1" x14ac:dyDescent="0.25">
      <c r="A41" s="64"/>
      <c r="B41" s="68"/>
      <c r="C41" s="60"/>
      <c r="D41" s="20" t="s">
        <v>42</v>
      </c>
      <c r="E41" s="21">
        <v>4138.5</v>
      </c>
      <c r="F41" s="21">
        <v>110.8</v>
      </c>
      <c r="G41" s="22">
        <f t="shared" ref="G41" si="1">F41/E41*100</f>
        <v>2.6772985381176753</v>
      </c>
      <c r="H41" s="23"/>
      <c r="I41" s="23"/>
      <c r="J41" s="23"/>
      <c r="K41" s="23"/>
      <c r="L41" s="23"/>
      <c r="M41" s="93"/>
      <c r="N41" s="94"/>
      <c r="O41" s="94"/>
      <c r="P41" s="94"/>
      <c r="Q41" s="94"/>
      <c r="R41" s="94"/>
      <c r="S41" s="94"/>
      <c r="T41" s="94"/>
      <c r="U41" s="94"/>
      <c r="V41" s="95"/>
    </row>
    <row r="42" spans="1:26" s="12" customFormat="1" ht="31.5" customHeight="1" x14ac:dyDescent="0.25">
      <c r="A42" s="64"/>
      <c r="B42" s="68"/>
      <c r="C42" s="60"/>
      <c r="D42" s="20" t="s">
        <v>6</v>
      </c>
      <c r="E42" s="29">
        <v>137891.70000000001</v>
      </c>
      <c r="F42" s="21">
        <v>75667.7</v>
      </c>
      <c r="G42" s="22">
        <f>F42/E42*100</f>
        <v>54.87473140152742</v>
      </c>
      <c r="H42" s="23"/>
      <c r="I42" s="23"/>
      <c r="J42" s="23"/>
      <c r="K42" s="23"/>
      <c r="L42" s="23"/>
      <c r="M42" s="93"/>
      <c r="N42" s="94"/>
      <c r="O42" s="94"/>
      <c r="P42" s="94"/>
      <c r="Q42" s="94"/>
      <c r="R42" s="94"/>
      <c r="S42" s="94"/>
      <c r="T42" s="94"/>
      <c r="U42" s="94"/>
      <c r="V42" s="95"/>
    </row>
    <row r="43" spans="1:26" s="12" customFormat="1" ht="31.5" customHeight="1" x14ac:dyDescent="0.25">
      <c r="A43" s="65"/>
      <c r="B43" s="69"/>
      <c r="C43" s="60"/>
      <c r="D43" s="24" t="s">
        <v>5</v>
      </c>
      <c r="E43" s="31">
        <v>1439.5</v>
      </c>
      <c r="F43" s="34">
        <v>1259.2</v>
      </c>
      <c r="G43" s="25">
        <f>F43/E43*100</f>
        <v>87.474817645015634</v>
      </c>
      <c r="H43" s="23"/>
      <c r="I43" s="23"/>
      <c r="J43" s="23"/>
      <c r="K43" s="23"/>
      <c r="L43" s="23"/>
      <c r="M43" s="93"/>
      <c r="N43" s="94"/>
      <c r="O43" s="94"/>
      <c r="P43" s="94"/>
      <c r="Q43" s="94"/>
      <c r="R43" s="94"/>
      <c r="S43" s="94"/>
      <c r="T43" s="94"/>
      <c r="U43" s="94"/>
      <c r="V43" s="95"/>
    </row>
    <row r="44" spans="1:26" s="12" customFormat="1" ht="48.75" customHeight="1" thickBot="1" x14ac:dyDescent="0.3">
      <c r="A44" s="66"/>
      <c r="B44" s="70"/>
      <c r="C44" s="61"/>
      <c r="D44" s="26" t="s">
        <v>45</v>
      </c>
      <c r="E44" s="27">
        <v>0</v>
      </c>
      <c r="F44" s="27">
        <v>0</v>
      </c>
      <c r="G44" s="28">
        <v>0</v>
      </c>
      <c r="M44" s="96"/>
      <c r="N44" s="97"/>
      <c r="O44" s="97"/>
      <c r="P44" s="97"/>
      <c r="Q44" s="97"/>
      <c r="R44" s="97"/>
      <c r="S44" s="97"/>
      <c r="T44" s="97"/>
      <c r="U44" s="97"/>
      <c r="V44" s="98"/>
    </row>
    <row r="45" spans="1:26" s="12" customFormat="1" ht="33" customHeight="1" x14ac:dyDescent="0.25">
      <c r="A45" s="155">
        <v>9</v>
      </c>
      <c r="B45" s="59" t="s">
        <v>20</v>
      </c>
      <c r="C45" s="59" t="s">
        <v>19</v>
      </c>
      <c r="D45" s="18" t="s">
        <v>1</v>
      </c>
      <c r="E45" s="19">
        <f>E46+E47+E50+E48+E49</f>
        <v>1168495</v>
      </c>
      <c r="F45" s="19">
        <f>F46+F47+F50+F48+F49</f>
        <v>366831.80000000005</v>
      </c>
      <c r="G45" s="156">
        <f>F45/E45*100</f>
        <v>31.393527571791068</v>
      </c>
      <c r="M45" s="157" t="s">
        <v>82</v>
      </c>
      <c r="N45" s="158"/>
      <c r="O45" s="158"/>
      <c r="P45" s="158"/>
      <c r="Q45" s="158"/>
      <c r="R45" s="158"/>
      <c r="S45" s="158"/>
      <c r="T45" s="158"/>
      <c r="U45" s="158"/>
      <c r="V45" s="159"/>
    </row>
    <row r="46" spans="1:26" s="12" customFormat="1" ht="31.5" customHeight="1" x14ac:dyDescent="0.25">
      <c r="A46" s="160"/>
      <c r="B46" s="60"/>
      <c r="C46" s="60"/>
      <c r="D46" s="20" t="s">
        <v>42</v>
      </c>
      <c r="E46" s="21">
        <v>0</v>
      </c>
      <c r="F46" s="21">
        <v>0</v>
      </c>
      <c r="G46" s="161">
        <v>0</v>
      </c>
      <c r="M46" s="162"/>
      <c r="N46" s="163"/>
      <c r="O46" s="163"/>
      <c r="P46" s="163"/>
      <c r="Q46" s="163"/>
      <c r="R46" s="163"/>
      <c r="S46" s="163"/>
      <c r="T46" s="163"/>
      <c r="U46" s="163"/>
      <c r="V46" s="164"/>
    </row>
    <row r="47" spans="1:26" s="12" customFormat="1" ht="33" customHeight="1" x14ac:dyDescent="0.25">
      <c r="A47" s="160"/>
      <c r="B47" s="60"/>
      <c r="C47" s="60"/>
      <c r="D47" s="20" t="s">
        <v>6</v>
      </c>
      <c r="E47" s="29">
        <v>954708.2</v>
      </c>
      <c r="F47" s="21">
        <v>343948.9</v>
      </c>
      <c r="G47" s="161">
        <f>F47/E47*100</f>
        <v>36.026599541095386</v>
      </c>
      <c r="J47" s="35"/>
      <c r="K47" s="35"/>
      <c r="L47" s="35"/>
      <c r="M47" s="162"/>
      <c r="N47" s="163"/>
      <c r="O47" s="163"/>
      <c r="P47" s="163"/>
      <c r="Q47" s="163"/>
      <c r="R47" s="163"/>
      <c r="S47" s="163"/>
      <c r="T47" s="163"/>
      <c r="U47" s="163"/>
      <c r="V47" s="164"/>
    </row>
    <row r="48" spans="1:26" s="12" customFormat="1" ht="35.25" customHeight="1" x14ac:dyDescent="0.25">
      <c r="A48" s="160"/>
      <c r="B48" s="60"/>
      <c r="C48" s="60"/>
      <c r="D48" s="20" t="s">
        <v>5</v>
      </c>
      <c r="E48" s="111">
        <v>205396.5</v>
      </c>
      <c r="F48" s="165">
        <v>22882.9</v>
      </c>
      <c r="G48" s="161">
        <f>F48/E48*100</f>
        <v>11.140842224672767</v>
      </c>
      <c r="J48" s="35"/>
      <c r="K48" s="35"/>
      <c r="L48" s="35"/>
      <c r="M48" s="162"/>
      <c r="N48" s="163"/>
      <c r="O48" s="163"/>
      <c r="P48" s="163"/>
      <c r="Q48" s="163"/>
      <c r="R48" s="163"/>
      <c r="S48" s="163"/>
      <c r="T48" s="163"/>
      <c r="U48" s="163"/>
      <c r="V48" s="164"/>
    </row>
    <row r="49" spans="1:22" s="12" customFormat="1" ht="27.75" customHeight="1" x14ac:dyDescent="0.25">
      <c r="A49" s="160"/>
      <c r="B49" s="60"/>
      <c r="C49" s="60"/>
      <c r="D49" s="166" t="s">
        <v>44</v>
      </c>
      <c r="E49" s="167">
        <v>2982.3</v>
      </c>
      <c r="F49" s="168">
        <v>0</v>
      </c>
      <c r="G49" s="169">
        <v>0</v>
      </c>
      <c r="J49" s="35"/>
      <c r="K49" s="35"/>
      <c r="L49" s="35"/>
      <c r="M49" s="162"/>
      <c r="N49" s="163"/>
      <c r="O49" s="163"/>
      <c r="P49" s="163"/>
      <c r="Q49" s="163"/>
      <c r="R49" s="163"/>
      <c r="S49" s="163"/>
      <c r="T49" s="163"/>
      <c r="U49" s="163"/>
      <c r="V49" s="164"/>
    </row>
    <row r="50" spans="1:22" s="12" customFormat="1" ht="101.25" customHeight="1" thickBot="1" x14ac:dyDescent="0.3">
      <c r="A50" s="170"/>
      <c r="B50" s="61"/>
      <c r="C50" s="61"/>
      <c r="D50" s="171" t="s">
        <v>52</v>
      </c>
      <c r="E50" s="172">
        <v>5408</v>
      </c>
      <c r="F50" s="173">
        <v>0</v>
      </c>
      <c r="G50" s="174">
        <v>0</v>
      </c>
      <c r="J50" s="35"/>
      <c r="K50" s="35"/>
      <c r="L50" s="35"/>
      <c r="M50" s="175"/>
      <c r="N50" s="176"/>
      <c r="O50" s="176"/>
      <c r="P50" s="176"/>
      <c r="Q50" s="176"/>
      <c r="R50" s="176"/>
      <c r="S50" s="176"/>
      <c r="T50" s="176"/>
      <c r="U50" s="176"/>
      <c r="V50" s="177"/>
    </row>
    <row r="51" spans="1:22" s="12" customFormat="1" ht="35.25" customHeight="1" x14ac:dyDescent="0.25">
      <c r="A51" s="178">
        <v>10</v>
      </c>
      <c r="B51" s="179" t="s">
        <v>21</v>
      </c>
      <c r="C51" s="60" t="s">
        <v>22</v>
      </c>
      <c r="D51" s="180" t="s">
        <v>1</v>
      </c>
      <c r="E51" s="142">
        <f>E52+E53+E54+E55</f>
        <v>225</v>
      </c>
      <c r="F51" s="142">
        <f>F52+F53+F54+F55</f>
        <v>50</v>
      </c>
      <c r="G51" s="142">
        <f>F51/E51*100</f>
        <v>22.222222222222221</v>
      </c>
      <c r="M51" s="49" t="s">
        <v>69</v>
      </c>
      <c r="N51" s="50"/>
      <c r="O51" s="50"/>
      <c r="P51" s="50"/>
      <c r="Q51" s="50"/>
      <c r="R51" s="50"/>
      <c r="S51" s="50"/>
      <c r="T51" s="50"/>
      <c r="U51" s="50"/>
      <c r="V51" s="51"/>
    </row>
    <row r="52" spans="1:22" s="12" customFormat="1" ht="28.5" customHeight="1" x14ac:dyDescent="0.25">
      <c r="A52" s="64"/>
      <c r="B52" s="68"/>
      <c r="C52" s="60"/>
      <c r="D52" s="20" t="s">
        <v>42</v>
      </c>
      <c r="E52" s="22">
        <v>0</v>
      </c>
      <c r="F52" s="22">
        <v>0</v>
      </c>
      <c r="G52" s="22">
        <v>0</v>
      </c>
      <c r="M52" s="52"/>
      <c r="N52" s="53"/>
      <c r="O52" s="53"/>
      <c r="P52" s="53"/>
      <c r="Q52" s="53"/>
      <c r="R52" s="53"/>
      <c r="S52" s="53"/>
      <c r="T52" s="53"/>
      <c r="U52" s="53"/>
      <c r="V52" s="54"/>
    </row>
    <row r="53" spans="1:22" s="12" customFormat="1" ht="31.5" customHeight="1" x14ac:dyDescent="0.25">
      <c r="A53" s="64"/>
      <c r="B53" s="68"/>
      <c r="C53" s="60"/>
      <c r="D53" s="20" t="s">
        <v>6</v>
      </c>
      <c r="E53" s="181">
        <v>0</v>
      </c>
      <c r="F53" s="22">
        <v>0</v>
      </c>
      <c r="G53" s="22">
        <v>0</v>
      </c>
      <c r="M53" s="52"/>
      <c r="N53" s="53"/>
      <c r="O53" s="53"/>
      <c r="P53" s="53"/>
      <c r="Q53" s="53"/>
      <c r="R53" s="53"/>
      <c r="S53" s="53"/>
      <c r="T53" s="53"/>
      <c r="U53" s="53"/>
      <c r="V53" s="54"/>
    </row>
    <row r="54" spans="1:22" s="12" customFormat="1" ht="33" customHeight="1" x14ac:dyDescent="0.25">
      <c r="A54" s="65"/>
      <c r="B54" s="69"/>
      <c r="C54" s="60"/>
      <c r="D54" s="24" t="s">
        <v>5</v>
      </c>
      <c r="E54" s="181">
        <v>225</v>
      </c>
      <c r="F54" s="22">
        <v>50</v>
      </c>
      <c r="G54" s="25">
        <f>F54/E54*100</f>
        <v>22.222222222222221</v>
      </c>
      <c r="M54" s="52"/>
      <c r="N54" s="53"/>
      <c r="O54" s="53"/>
      <c r="P54" s="53"/>
      <c r="Q54" s="53"/>
      <c r="R54" s="53"/>
      <c r="S54" s="53"/>
      <c r="T54" s="53"/>
      <c r="U54" s="53"/>
      <c r="V54" s="54"/>
    </row>
    <row r="55" spans="1:22" s="12" customFormat="1" ht="32.25" customHeight="1" thickBot="1" x14ac:dyDescent="0.3">
      <c r="A55" s="66"/>
      <c r="B55" s="70"/>
      <c r="C55" s="61"/>
      <c r="D55" s="26" t="s">
        <v>44</v>
      </c>
      <c r="E55" s="182">
        <v>0</v>
      </c>
      <c r="F55" s="151">
        <v>0</v>
      </c>
      <c r="G55" s="151">
        <v>0</v>
      </c>
      <c r="M55" s="55"/>
      <c r="N55" s="56"/>
      <c r="O55" s="56"/>
      <c r="P55" s="56"/>
      <c r="Q55" s="56"/>
      <c r="R55" s="56"/>
      <c r="S55" s="56"/>
      <c r="T55" s="56"/>
      <c r="U55" s="56"/>
      <c r="V55" s="57"/>
    </row>
    <row r="56" spans="1:22" s="12" customFormat="1" ht="36" customHeight="1" x14ac:dyDescent="0.25">
      <c r="A56" s="155">
        <v>11</v>
      </c>
      <c r="B56" s="59" t="s">
        <v>23</v>
      </c>
      <c r="C56" s="59" t="s">
        <v>22</v>
      </c>
      <c r="D56" s="18" t="s">
        <v>1</v>
      </c>
      <c r="E56" s="19">
        <f>E57+E58+E59+E60</f>
        <v>10280.200000000001</v>
      </c>
      <c r="F56" s="19">
        <f>F57+F58+F59+F60</f>
        <v>4202.2</v>
      </c>
      <c r="G56" s="19">
        <f t="shared" ref="G56:G60" si="2">F56/E56*100</f>
        <v>40.876636641310476</v>
      </c>
      <c r="H56" s="12" t="s">
        <v>43</v>
      </c>
      <c r="M56" s="76" t="s">
        <v>70</v>
      </c>
      <c r="N56" s="77"/>
      <c r="O56" s="77"/>
      <c r="P56" s="77"/>
      <c r="Q56" s="77"/>
      <c r="R56" s="77"/>
      <c r="S56" s="77"/>
      <c r="T56" s="77"/>
      <c r="U56" s="77"/>
      <c r="V56" s="78"/>
    </row>
    <row r="57" spans="1:22" s="12" customFormat="1" ht="30" customHeight="1" x14ac:dyDescent="0.25">
      <c r="A57" s="160"/>
      <c r="B57" s="60"/>
      <c r="C57" s="60"/>
      <c r="D57" s="20" t="s">
        <v>42</v>
      </c>
      <c r="E57" s="116">
        <v>4515.5</v>
      </c>
      <c r="F57" s="116">
        <v>3055.5</v>
      </c>
      <c r="G57" s="21">
        <f t="shared" si="2"/>
        <v>67.666925035987163</v>
      </c>
      <c r="M57" s="79"/>
      <c r="N57" s="80"/>
      <c r="O57" s="80"/>
      <c r="P57" s="80"/>
      <c r="Q57" s="80"/>
      <c r="R57" s="80"/>
      <c r="S57" s="80"/>
      <c r="T57" s="80"/>
      <c r="U57" s="80"/>
      <c r="V57" s="81"/>
    </row>
    <row r="58" spans="1:22" s="12" customFormat="1" ht="35.25" customHeight="1" x14ac:dyDescent="0.25">
      <c r="A58" s="160"/>
      <c r="B58" s="60"/>
      <c r="C58" s="60"/>
      <c r="D58" s="20" t="s">
        <v>6</v>
      </c>
      <c r="E58" s="183">
        <v>5564</v>
      </c>
      <c r="F58" s="21">
        <v>1094.5999999999999</v>
      </c>
      <c r="G58" s="21">
        <f t="shared" si="2"/>
        <v>19.67289719626168</v>
      </c>
      <c r="M58" s="79"/>
      <c r="N58" s="80"/>
      <c r="O58" s="80"/>
      <c r="P58" s="80"/>
      <c r="Q58" s="80"/>
      <c r="R58" s="80"/>
      <c r="S58" s="80"/>
      <c r="T58" s="80"/>
      <c r="U58" s="80"/>
      <c r="V58" s="81"/>
    </row>
    <row r="59" spans="1:22" s="12" customFormat="1" ht="39" customHeight="1" x14ac:dyDescent="0.25">
      <c r="A59" s="160"/>
      <c r="B59" s="60"/>
      <c r="C59" s="60"/>
      <c r="D59" s="20" t="s">
        <v>5</v>
      </c>
      <c r="E59" s="111">
        <v>162</v>
      </c>
      <c r="F59" s="21">
        <v>51.7</v>
      </c>
      <c r="G59" s="21">
        <f t="shared" si="2"/>
        <v>31.913580246913583</v>
      </c>
      <c r="M59" s="79"/>
      <c r="N59" s="80"/>
      <c r="O59" s="80"/>
      <c r="P59" s="80"/>
      <c r="Q59" s="80"/>
      <c r="R59" s="80"/>
      <c r="S59" s="80"/>
      <c r="T59" s="80"/>
      <c r="U59" s="80"/>
      <c r="V59" s="81"/>
    </row>
    <row r="60" spans="1:22" s="12" customFormat="1" ht="105.75" customHeight="1" thickBot="1" x14ac:dyDescent="0.3">
      <c r="A60" s="170"/>
      <c r="B60" s="61"/>
      <c r="C60" s="61"/>
      <c r="D60" s="124" t="s">
        <v>44</v>
      </c>
      <c r="E60" s="184">
        <v>38.700000000000003</v>
      </c>
      <c r="F60" s="185">
        <v>0.4</v>
      </c>
      <c r="G60" s="185">
        <f t="shared" si="2"/>
        <v>1.03359173126615</v>
      </c>
      <c r="M60" s="82"/>
      <c r="N60" s="83"/>
      <c r="O60" s="83"/>
      <c r="P60" s="83"/>
      <c r="Q60" s="83"/>
      <c r="R60" s="83"/>
      <c r="S60" s="83"/>
      <c r="T60" s="83"/>
      <c r="U60" s="83"/>
      <c r="V60" s="84"/>
    </row>
    <row r="61" spans="1:22" s="12" customFormat="1" ht="32.25" customHeight="1" x14ac:dyDescent="0.25">
      <c r="A61" s="63">
        <v>12</v>
      </c>
      <c r="B61" s="67" t="s">
        <v>25</v>
      </c>
      <c r="C61" s="59" t="s">
        <v>24</v>
      </c>
      <c r="D61" s="18" t="s">
        <v>1</v>
      </c>
      <c r="E61" s="100">
        <f>E62+E63+E64+E65</f>
        <v>21448.799999999999</v>
      </c>
      <c r="F61" s="100">
        <f>F62+F63+F64+F65</f>
        <v>7846.7</v>
      </c>
      <c r="G61" s="101">
        <f>F61/E61*100</f>
        <v>36.583398605050164</v>
      </c>
      <c r="I61" s="36"/>
      <c r="M61" s="76" t="s">
        <v>76</v>
      </c>
      <c r="N61" s="77"/>
      <c r="O61" s="77"/>
      <c r="P61" s="77"/>
      <c r="Q61" s="77"/>
      <c r="R61" s="77"/>
      <c r="S61" s="77"/>
      <c r="T61" s="77"/>
      <c r="U61" s="77"/>
      <c r="V61" s="78"/>
    </row>
    <row r="62" spans="1:22" s="12" customFormat="1" ht="27.75" customHeight="1" x14ac:dyDescent="0.25">
      <c r="A62" s="64"/>
      <c r="B62" s="68"/>
      <c r="C62" s="60"/>
      <c r="D62" s="20" t="s">
        <v>42</v>
      </c>
      <c r="E62" s="103">
        <v>0</v>
      </c>
      <c r="F62" s="103">
        <v>0</v>
      </c>
      <c r="G62" s="104">
        <v>0</v>
      </c>
      <c r="M62" s="79"/>
      <c r="N62" s="80"/>
      <c r="O62" s="80"/>
      <c r="P62" s="80"/>
      <c r="Q62" s="80"/>
      <c r="R62" s="80"/>
      <c r="S62" s="80"/>
      <c r="T62" s="80"/>
      <c r="U62" s="80"/>
      <c r="V62" s="81"/>
    </row>
    <row r="63" spans="1:22" s="12" customFormat="1" ht="34.5" customHeight="1" x14ac:dyDescent="0.25">
      <c r="A63" s="64"/>
      <c r="B63" s="68"/>
      <c r="C63" s="60"/>
      <c r="D63" s="20" t="s">
        <v>6</v>
      </c>
      <c r="E63" s="31">
        <v>0</v>
      </c>
      <c r="F63" s="110">
        <v>0</v>
      </c>
      <c r="G63" s="104">
        <v>0</v>
      </c>
      <c r="M63" s="79"/>
      <c r="N63" s="80"/>
      <c r="O63" s="80"/>
      <c r="P63" s="80"/>
      <c r="Q63" s="80"/>
      <c r="R63" s="80"/>
      <c r="S63" s="80"/>
      <c r="T63" s="80"/>
      <c r="U63" s="80"/>
      <c r="V63" s="81"/>
    </row>
    <row r="64" spans="1:22" s="12" customFormat="1" ht="33" customHeight="1" x14ac:dyDescent="0.25">
      <c r="A64" s="64"/>
      <c r="B64" s="69"/>
      <c r="C64" s="60"/>
      <c r="D64" s="20" t="s">
        <v>5</v>
      </c>
      <c r="E64" s="111">
        <v>21448.799999999999</v>
      </c>
      <c r="F64" s="103">
        <v>7846.7</v>
      </c>
      <c r="G64" s="104">
        <f>F64/E64*100</f>
        <v>36.583398605050164</v>
      </c>
      <c r="M64" s="79"/>
      <c r="N64" s="80"/>
      <c r="O64" s="80"/>
      <c r="P64" s="80"/>
      <c r="Q64" s="80"/>
      <c r="R64" s="80"/>
      <c r="S64" s="80"/>
      <c r="T64" s="80"/>
      <c r="U64" s="80"/>
      <c r="V64" s="81"/>
    </row>
    <row r="65" spans="1:23" s="12" customFormat="1" ht="36" customHeight="1" thickBot="1" x14ac:dyDescent="0.3">
      <c r="A65" s="66"/>
      <c r="B65" s="70"/>
      <c r="C65" s="61"/>
      <c r="D65" s="37" t="s">
        <v>44</v>
      </c>
      <c r="E65" s="112">
        <v>0</v>
      </c>
      <c r="F65" s="113">
        <v>0</v>
      </c>
      <c r="G65" s="114">
        <v>0</v>
      </c>
      <c r="M65" s="82"/>
      <c r="N65" s="83"/>
      <c r="O65" s="83"/>
      <c r="P65" s="83"/>
      <c r="Q65" s="83"/>
      <c r="R65" s="83"/>
      <c r="S65" s="83"/>
      <c r="T65" s="83"/>
      <c r="U65" s="83"/>
      <c r="V65" s="84"/>
    </row>
    <row r="66" spans="1:23" s="12" customFormat="1" ht="37.5" customHeight="1" x14ac:dyDescent="0.25">
      <c r="A66" s="63">
        <v>13</v>
      </c>
      <c r="B66" s="67" t="s">
        <v>26</v>
      </c>
      <c r="C66" s="59" t="s">
        <v>19</v>
      </c>
      <c r="D66" s="18" t="s">
        <v>1</v>
      </c>
      <c r="E66" s="19">
        <f>E67+E68+E69+E70</f>
        <v>27106.799999999999</v>
      </c>
      <c r="F66" s="19">
        <f>F67+F68+F69+F70</f>
        <v>4634.8</v>
      </c>
      <c r="G66" s="32">
        <f>F66/E66*100</f>
        <v>17.098292679327699</v>
      </c>
      <c r="H66" s="12" t="s">
        <v>49</v>
      </c>
      <c r="M66" s="76" t="s">
        <v>66</v>
      </c>
      <c r="N66" s="77"/>
      <c r="O66" s="77"/>
      <c r="P66" s="77"/>
      <c r="Q66" s="77"/>
      <c r="R66" s="77"/>
      <c r="S66" s="77"/>
      <c r="T66" s="77"/>
      <c r="U66" s="77"/>
      <c r="V66" s="78"/>
    </row>
    <row r="67" spans="1:23" s="12" customFormat="1" ht="32.25" customHeight="1" x14ac:dyDescent="0.25">
      <c r="A67" s="64"/>
      <c r="B67" s="68"/>
      <c r="C67" s="60"/>
      <c r="D67" s="20" t="s">
        <v>42</v>
      </c>
      <c r="E67" s="21">
        <v>0</v>
      </c>
      <c r="F67" s="21">
        <v>0</v>
      </c>
      <c r="G67" s="22">
        <v>0</v>
      </c>
      <c r="M67" s="79"/>
      <c r="N67" s="80"/>
      <c r="O67" s="80"/>
      <c r="P67" s="80"/>
      <c r="Q67" s="80"/>
      <c r="R67" s="80"/>
      <c r="S67" s="80"/>
      <c r="T67" s="80"/>
      <c r="U67" s="80"/>
      <c r="V67" s="81"/>
    </row>
    <row r="68" spans="1:23" s="12" customFormat="1" ht="35.25" customHeight="1" x14ac:dyDescent="0.25">
      <c r="A68" s="64"/>
      <c r="B68" s="68"/>
      <c r="C68" s="60"/>
      <c r="D68" s="20" t="s">
        <v>6</v>
      </c>
      <c r="E68" s="29">
        <v>953.7</v>
      </c>
      <c r="F68" s="21">
        <v>134.80000000000001</v>
      </c>
      <c r="G68" s="22">
        <f>F68/E68*100</f>
        <v>14.134423823005138</v>
      </c>
      <c r="M68" s="79"/>
      <c r="N68" s="80"/>
      <c r="O68" s="80"/>
      <c r="P68" s="80"/>
      <c r="Q68" s="80"/>
      <c r="R68" s="80"/>
      <c r="S68" s="80"/>
      <c r="T68" s="80"/>
      <c r="U68" s="80"/>
      <c r="V68" s="81"/>
    </row>
    <row r="69" spans="1:23" s="12" customFormat="1" ht="34.5" customHeight="1" x14ac:dyDescent="0.25">
      <c r="A69" s="64"/>
      <c r="B69" s="69"/>
      <c r="C69" s="60"/>
      <c r="D69" s="20" t="s">
        <v>5</v>
      </c>
      <c r="E69" s="31">
        <v>26153.1</v>
      </c>
      <c r="F69" s="21">
        <v>4500</v>
      </c>
      <c r="G69" s="22">
        <f>F69/E69*100</f>
        <v>17.206373240648336</v>
      </c>
      <c r="M69" s="79"/>
      <c r="N69" s="80"/>
      <c r="O69" s="80"/>
      <c r="P69" s="80"/>
      <c r="Q69" s="80"/>
      <c r="R69" s="80"/>
      <c r="S69" s="80"/>
      <c r="T69" s="80"/>
      <c r="U69" s="80"/>
      <c r="V69" s="81"/>
    </row>
    <row r="70" spans="1:23" s="12" customFormat="1" ht="30.75" customHeight="1" thickBot="1" x14ac:dyDescent="0.3">
      <c r="A70" s="66"/>
      <c r="B70" s="70"/>
      <c r="C70" s="61"/>
      <c r="D70" s="37" t="s">
        <v>44</v>
      </c>
      <c r="E70" s="113">
        <v>0</v>
      </c>
      <c r="F70" s="150">
        <v>0</v>
      </c>
      <c r="G70" s="151">
        <v>0</v>
      </c>
      <c r="M70" s="82"/>
      <c r="N70" s="83"/>
      <c r="O70" s="83"/>
      <c r="P70" s="83"/>
      <c r="Q70" s="83"/>
      <c r="R70" s="83"/>
      <c r="S70" s="83"/>
      <c r="T70" s="83"/>
      <c r="U70" s="83"/>
      <c r="V70" s="84"/>
    </row>
    <row r="71" spans="1:23" s="12" customFormat="1" ht="38.25" customHeight="1" x14ac:dyDescent="0.25">
      <c r="A71" s="63">
        <v>14</v>
      </c>
      <c r="B71" s="67" t="s">
        <v>31</v>
      </c>
      <c r="C71" s="59" t="s">
        <v>53</v>
      </c>
      <c r="D71" s="18" t="s">
        <v>1</v>
      </c>
      <c r="E71" s="19">
        <f>E72+E73+E74</f>
        <v>4750.5</v>
      </c>
      <c r="F71" s="19">
        <f>F72+F73+F74</f>
        <v>4430.6000000000004</v>
      </c>
      <c r="G71" s="32">
        <f>F71/E71*100</f>
        <v>93.265972002947066</v>
      </c>
      <c r="M71" s="49" t="s">
        <v>65</v>
      </c>
      <c r="N71" s="186"/>
      <c r="O71" s="186"/>
      <c r="P71" s="186"/>
      <c r="Q71" s="186"/>
      <c r="R71" s="186"/>
      <c r="S71" s="186"/>
      <c r="T71" s="186"/>
      <c r="U71" s="186"/>
      <c r="V71" s="187"/>
    </row>
    <row r="72" spans="1:23" s="12" customFormat="1" ht="40.5" customHeight="1" x14ac:dyDescent="0.25">
      <c r="A72" s="64"/>
      <c r="B72" s="68"/>
      <c r="C72" s="60"/>
      <c r="D72" s="20" t="s">
        <v>42</v>
      </c>
      <c r="E72" s="21">
        <v>0</v>
      </c>
      <c r="F72" s="21">
        <v>0</v>
      </c>
      <c r="G72" s="22">
        <v>0</v>
      </c>
      <c r="M72" s="188"/>
      <c r="N72" s="189"/>
      <c r="O72" s="189"/>
      <c r="P72" s="189"/>
      <c r="Q72" s="189"/>
      <c r="R72" s="189"/>
      <c r="S72" s="189"/>
      <c r="T72" s="189"/>
      <c r="U72" s="189"/>
      <c r="V72" s="190"/>
    </row>
    <row r="73" spans="1:23" s="12" customFormat="1" ht="39" customHeight="1" x14ac:dyDescent="0.25">
      <c r="A73" s="64"/>
      <c r="B73" s="68"/>
      <c r="C73" s="60"/>
      <c r="D73" s="20" t="s">
        <v>6</v>
      </c>
      <c r="E73" s="21">
        <v>3464.5</v>
      </c>
      <c r="F73" s="21">
        <v>3202.5</v>
      </c>
      <c r="G73" s="22">
        <f>F73/E73*100</f>
        <v>92.437581180545536</v>
      </c>
      <c r="M73" s="188"/>
      <c r="N73" s="189"/>
      <c r="O73" s="189"/>
      <c r="P73" s="189"/>
      <c r="Q73" s="189"/>
      <c r="R73" s="189"/>
      <c r="S73" s="189"/>
      <c r="T73" s="189"/>
      <c r="U73" s="189"/>
      <c r="V73" s="190"/>
    </row>
    <row r="74" spans="1:23" s="12" customFormat="1" ht="33.75" customHeight="1" thickBot="1" x14ac:dyDescent="0.3">
      <c r="A74" s="66"/>
      <c r="B74" s="70"/>
      <c r="C74" s="61"/>
      <c r="D74" s="26" t="s">
        <v>5</v>
      </c>
      <c r="E74" s="191">
        <v>1286</v>
      </c>
      <c r="F74" s="27">
        <v>1228.0999999999999</v>
      </c>
      <c r="G74" s="28">
        <f>F74/E74*100</f>
        <v>95.497667185069986</v>
      </c>
      <c r="M74" s="192"/>
      <c r="N74" s="193"/>
      <c r="O74" s="193"/>
      <c r="P74" s="193"/>
      <c r="Q74" s="193"/>
      <c r="R74" s="193"/>
      <c r="S74" s="193"/>
      <c r="T74" s="193"/>
      <c r="U74" s="193"/>
      <c r="V74" s="194"/>
    </row>
    <row r="75" spans="1:23" s="12" customFormat="1" ht="28.5" customHeight="1" x14ac:dyDescent="0.25">
      <c r="A75" s="63">
        <v>15</v>
      </c>
      <c r="B75" s="67" t="s">
        <v>33</v>
      </c>
      <c r="C75" s="59" t="s">
        <v>32</v>
      </c>
      <c r="D75" s="18" t="s">
        <v>1</v>
      </c>
      <c r="E75" s="19">
        <f>E76+E77+E78+E79</f>
        <v>5442.8</v>
      </c>
      <c r="F75" s="19">
        <f>F76+F77+F78+F79</f>
        <v>3054.3</v>
      </c>
      <c r="G75" s="32">
        <f>F75/E75*100</f>
        <v>56.116337179392964</v>
      </c>
      <c r="M75" s="49" t="s">
        <v>64</v>
      </c>
      <c r="N75" s="50"/>
      <c r="O75" s="50"/>
      <c r="P75" s="50"/>
      <c r="Q75" s="50"/>
      <c r="R75" s="50"/>
      <c r="S75" s="50"/>
      <c r="T75" s="50"/>
      <c r="U75" s="50"/>
      <c r="V75" s="51"/>
    </row>
    <row r="76" spans="1:23" s="12" customFormat="1" ht="26.25" customHeight="1" x14ac:dyDescent="0.25">
      <c r="A76" s="64"/>
      <c r="B76" s="68"/>
      <c r="C76" s="60"/>
      <c r="D76" s="20" t="s">
        <v>42</v>
      </c>
      <c r="E76" s="21">
        <v>0</v>
      </c>
      <c r="F76" s="21">
        <v>0</v>
      </c>
      <c r="G76" s="22">
        <v>0</v>
      </c>
      <c r="M76" s="52"/>
      <c r="N76" s="53"/>
      <c r="O76" s="53"/>
      <c r="P76" s="53"/>
      <c r="Q76" s="53"/>
      <c r="R76" s="53"/>
      <c r="S76" s="53"/>
      <c r="T76" s="53"/>
      <c r="U76" s="53"/>
      <c r="V76" s="54"/>
    </row>
    <row r="77" spans="1:23" s="12" customFormat="1" ht="33.75" customHeight="1" x14ac:dyDescent="0.25">
      <c r="A77" s="64"/>
      <c r="B77" s="68"/>
      <c r="C77" s="60"/>
      <c r="D77" s="24" t="s">
        <v>6</v>
      </c>
      <c r="E77" s="111">
        <v>0</v>
      </c>
      <c r="F77" s="21">
        <v>0</v>
      </c>
      <c r="G77" s="22">
        <v>0</v>
      </c>
      <c r="M77" s="52"/>
      <c r="N77" s="53"/>
      <c r="O77" s="53"/>
      <c r="P77" s="53"/>
      <c r="Q77" s="53"/>
      <c r="R77" s="53"/>
      <c r="S77" s="53"/>
      <c r="T77" s="53"/>
      <c r="U77" s="53"/>
      <c r="V77" s="54"/>
    </row>
    <row r="78" spans="1:23" s="12" customFormat="1" ht="33.75" customHeight="1" x14ac:dyDescent="0.25">
      <c r="A78" s="65"/>
      <c r="B78" s="69"/>
      <c r="C78" s="121"/>
      <c r="D78" s="20" t="s">
        <v>5</v>
      </c>
      <c r="E78" s="29">
        <v>5442.8</v>
      </c>
      <c r="F78" s="116">
        <v>3054.3</v>
      </c>
      <c r="G78" s="25">
        <f>F78/E78*100</f>
        <v>56.116337179392964</v>
      </c>
      <c r="M78" s="52"/>
      <c r="N78" s="53"/>
      <c r="O78" s="53"/>
      <c r="P78" s="53"/>
      <c r="Q78" s="53"/>
      <c r="R78" s="53"/>
      <c r="S78" s="53"/>
      <c r="T78" s="53"/>
      <c r="U78" s="53"/>
      <c r="V78" s="54"/>
    </row>
    <row r="79" spans="1:23" s="12" customFormat="1" ht="123.75" customHeight="1" thickBot="1" x14ac:dyDescent="0.3">
      <c r="A79" s="66"/>
      <c r="B79" s="70"/>
      <c r="C79" s="61"/>
      <c r="D79" s="195" t="s">
        <v>2</v>
      </c>
      <c r="E79" s="196">
        <v>0</v>
      </c>
      <c r="F79" s="150">
        <v>0</v>
      </c>
      <c r="G79" s="151">
        <v>0</v>
      </c>
      <c r="M79" s="55"/>
      <c r="N79" s="56"/>
      <c r="O79" s="56"/>
      <c r="P79" s="56"/>
      <c r="Q79" s="56"/>
      <c r="R79" s="56"/>
      <c r="S79" s="56"/>
      <c r="T79" s="56"/>
      <c r="U79" s="56"/>
      <c r="V79" s="57"/>
    </row>
    <row r="80" spans="1:23" s="12" customFormat="1" ht="36.75" customHeight="1" x14ac:dyDescent="0.25">
      <c r="A80" s="63">
        <v>16</v>
      </c>
      <c r="B80" s="67" t="s">
        <v>35</v>
      </c>
      <c r="C80" s="59" t="s">
        <v>34</v>
      </c>
      <c r="D80" s="99" t="s">
        <v>1</v>
      </c>
      <c r="E80" s="100">
        <f>E81+E82+E83+E84</f>
        <v>155524.79999999999</v>
      </c>
      <c r="F80" s="100">
        <f>F81+F82+F83+F84</f>
        <v>18189.400000000001</v>
      </c>
      <c r="G80" s="101">
        <f>F80/E80*100</f>
        <v>11.695498081334939</v>
      </c>
      <c r="M80" s="49" t="s">
        <v>78</v>
      </c>
      <c r="N80" s="50"/>
      <c r="O80" s="50"/>
      <c r="P80" s="50"/>
      <c r="Q80" s="50"/>
      <c r="R80" s="50"/>
      <c r="S80" s="50"/>
      <c r="T80" s="50"/>
      <c r="U80" s="50"/>
      <c r="V80" s="51"/>
      <c r="W80" s="47"/>
    </row>
    <row r="81" spans="1:23" s="12" customFormat="1" ht="38.25" customHeight="1" x14ac:dyDescent="0.25">
      <c r="A81" s="64"/>
      <c r="B81" s="68"/>
      <c r="C81" s="60"/>
      <c r="D81" s="102" t="s">
        <v>42</v>
      </c>
      <c r="E81" s="103">
        <v>0</v>
      </c>
      <c r="F81" s="103">
        <v>0</v>
      </c>
      <c r="G81" s="104">
        <v>0</v>
      </c>
      <c r="M81" s="52"/>
      <c r="N81" s="53"/>
      <c r="O81" s="53"/>
      <c r="P81" s="53"/>
      <c r="Q81" s="53"/>
      <c r="R81" s="53"/>
      <c r="S81" s="53"/>
      <c r="T81" s="53"/>
      <c r="U81" s="53"/>
      <c r="V81" s="54"/>
      <c r="W81" s="48"/>
    </row>
    <row r="82" spans="1:23" s="12" customFormat="1" ht="45" customHeight="1" x14ac:dyDescent="0.25">
      <c r="A82" s="64"/>
      <c r="B82" s="68"/>
      <c r="C82" s="60"/>
      <c r="D82" s="102" t="s">
        <v>6</v>
      </c>
      <c r="E82" s="29">
        <v>89387</v>
      </c>
      <c r="F82" s="103">
        <v>0</v>
      </c>
      <c r="G82" s="104">
        <v>0</v>
      </c>
      <c r="M82" s="52"/>
      <c r="N82" s="53"/>
      <c r="O82" s="53"/>
      <c r="P82" s="53"/>
      <c r="Q82" s="53"/>
      <c r="R82" s="53"/>
      <c r="S82" s="53"/>
      <c r="T82" s="53"/>
      <c r="U82" s="53"/>
      <c r="V82" s="54"/>
      <c r="W82" s="48"/>
    </row>
    <row r="83" spans="1:23" s="12" customFormat="1" ht="37.5" customHeight="1" x14ac:dyDescent="0.25">
      <c r="A83" s="65"/>
      <c r="B83" s="69"/>
      <c r="C83" s="60"/>
      <c r="D83" s="105" t="s">
        <v>5</v>
      </c>
      <c r="E83" s="31">
        <v>66137.8</v>
      </c>
      <c r="F83" s="103">
        <v>18189.400000000001</v>
      </c>
      <c r="G83" s="106">
        <f>F83/E83*100</f>
        <v>27.502275551953648</v>
      </c>
      <c r="M83" s="52"/>
      <c r="N83" s="53"/>
      <c r="O83" s="53"/>
      <c r="P83" s="53"/>
      <c r="Q83" s="53"/>
      <c r="R83" s="53"/>
      <c r="S83" s="53"/>
      <c r="T83" s="53"/>
      <c r="U83" s="53"/>
      <c r="V83" s="54"/>
      <c r="W83" s="48"/>
    </row>
    <row r="84" spans="1:23" s="12" customFormat="1" ht="64.5" customHeight="1" thickBot="1" x14ac:dyDescent="0.3">
      <c r="A84" s="66"/>
      <c r="B84" s="70"/>
      <c r="C84" s="61"/>
      <c r="D84" s="107" t="s">
        <v>44</v>
      </c>
      <c r="E84" s="108">
        <v>0</v>
      </c>
      <c r="F84" s="108">
        <v>0</v>
      </c>
      <c r="G84" s="109">
        <v>0</v>
      </c>
      <c r="M84" s="55"/>
      <c r="N84" s="56"/>
      <c r="O84" s="56"/>
      <c r="P84" s="56"/>
      <c r="Q84" s="56"/>
      <c r="R84" s="56"/>
      <c r="S84" s="56"/>
      <c r="T84" s="56"/>
      <c r="U84" s="56"/>
      <c r="V84" s="57"/>
    </row>
    <row r="85" spans="1:23" s="12" customFormat="1" ht="40.5" customHeight="1" x14ac:dyDescent="0.25">
      <c r="A85" s="63">
        <v>17</v>
      </c>
      <c r="B85" s="59" t="s">
        <v>47</v>
      </c>
      <c r="C85" s="59" t="s">
        <v>36</v>
      </c>
      <c r="D85" s="18" t="s">
        <v>1</v>
      </c>
      <c r="E85" s="100">
        <f>E86+E87+E89+E88</f>
        <v>294086</v>
      </c>
      <c r="F85" s="19">
        <f>F86+F87+F89+F88</f>
        <v>160691.70000000001</v>
      </c>
      <c r="G85" s="156">
        <f t="shared" ref="G85:G90" si="3">F85/E85*100</f>
        <v>54.641057377773848</v>
      </c>
      <c r="M85" s="76" t="s">
        <v>51</v>
      </c>
      <c r="N85" s="77"/>
      <c r="O85" s="77"/>
      <c r="P85" s="77"/>
      <c r="Q85" s="77"/>
      <c r="R85" s="77"/>
      <c r="S85" s="77"/>
      <c r="T85" s="77"/>
      <c r="U85" s="77"/>
      <c r="V85" s="78"/>
    </row>
    <row r="86" spans="1:23" s="12" customFormat="1" ht="34.5" customHeight="1" x14ac:dyDescent="0.25">
      <c r="A86" s="64"/>
      <c r="B86" s="60"/>
      <c r="C86" s="60"/>
      <c r="D86" s="20" t="s">
        <v>42</v>
      </c>
      <c r="E86" s="103">
        <v>3979.9</v>
      </c>
      <c r="F86" s="21">
        <v>1990</v>
      </c>
      <c r="G86" s="161">
        <f t="shared" si="3"/>
        <v>50.001256312972686</v>
      </c>
      <c r="M86" s="79"/>
      <c r="N86" s="80"/>
      <c r="O86" s="80"/>
      <c r="P86" s="80"/>
      <c r="Q86" s="80"/>
      <c r="R86" s="80"/>
      <c r="S86" s="80"/>
      <c r="T86" s="80"/>
      <c r="U86" s="80"/>
      <c r="V86" s="81"/>
    </row>
    <row r="87" spans="1:23" s="12" customFormat="1" ht="45" customHeight="1" x14ac:dyDescent="0.25">
      <c r="A87" s="64"/>
      <c r="B87" s="60"/>
      <c r="C87" s="60"/>
      <c r="D87" s="24" t="s">
        <v>6</v>
      </c>
      <c r="E87" s="29">
        <v>166978.20000000001</v>
      </c>
      <c r="F87" s="116">
        <v>103562.5</v>
      </c>
      <c r="G87" s="197">
        <f t="shared" si="3"/>
        <v>62.021569282696774</v>
      </c>
      <c r="M87" s="79"/>
      <c r="N87" s="80"/>
      <c r="O87" s="80"/>
      <c r="P87" s="80"/>
      <c r="Q87" s="80"/>
      <c r="R87" s="80"/>
      <c r="S87" s="80"/>
      <c r="T87" s="80"/>
      <c r="U87" s="80"/>
      <c r="V87" s="81"/>
    </row>
    <row r="88" spans="1:23" s="12" customFormat="1" ht="35.25" customHeight="1" x14ac:dyDescent="0.25">
      <c r="A88" s="65"/>
      <c r="B88" s="60"/>
      <c r="C88" s="121"/>
      <c r="D88" s="166" t="s">
        <v>5</v>
      </c>
      <c r="E88" s="168">
        <v>122957.2</v>
      </c>
      <c r="F88" s="168">
        <v>54978.8</v>
      </c>
      <c r="G88" s="197">
        <f t="shared" si="3"/>
        <v>44.713770320078858</v>
      </c>
      <c r="M88" s="79"/>
      <c r="N88" s="80"/>
      <c r="O88" s="80"/>
      <c r="P88" s="80"/>
      <c r="Q88" s="80"/>
      <c r="R88" s="80"/>
      <c r="S88" s="80"/>
      <c r="T88" s="80"/>
      <c r="U88" s="80"/>
      <c r="V88" s="81"/>
    </row>
    <row r="89" spans="1:23" s="12" customFormat="1" ht="42" customHeight="1" thickBot="1" x14ac:dyDescent="0.3">
      <c r="A89" s="66"/>
      <c r="B89" s="61"/>
      <c r="C89" s="61"/>
      <c r="D89" s="124" t="s">
        <v>44</v>
      </c>
      <c r="E89" s="198">
        <v>170.7</v>
      </c>
      <c r="F89" s="199">
        <v>160.4</v>
      </c>
      <c r="G89" s="200">
        <f t="shared" si="3"/>
        <v>93.966022261277104</v>
      </c>
      <c r="M89" s="82"/>
      <c r="N89" s="83"/>
      <c r="O89" s="83"/>
      <c r="P89" s="83"/>
      <c r="Q89" s="83"/>
      <c r="R89" s="83"/>
      <c r="S89" s="83"/>
      <c r="T89" s="83"/>
      <c r="U89" s="83"/>
      <c r="V89" s="84"/>
    </row>
    <row r="90" spans="1:23" s="12" customFormat="1" ht="35.25" customHeight="1" x14ac:dyDescent="0.25">
      <c r="A90" s="63">
        <v>18</v>
      </c>
      <c r="B90" s="59" t="s">
        <v>38</v>
      </c>
      <c r="C90" s="59" t="s">
        <v>37</v>
      </c>
      <c r="D90" s="18" t="s">
        <v>1</v>
      </c>
      <c r="E90" s="19">
        <f>E91+E92+E93</f>
        <v>66393.2</v>
      </c>
      <c r="F90" s="19">
        <f>F91+F92+F93</f>
        <v>49184.7</v>
      </c>
      <c r="G90" s="32">
        <f t="shared" si="3"/>
        <v>74.080929974756444</v>
      </c>
      <c r="M90" s="49" t="s">
        <v>73</v>
      </c>
      <c r="N90" s="50"/>
      <c r="O90" s="50"/>
      <c r="P90" s="50"/>
      <c r="Q90" s="50"/>
      <c r="R90" s="50"/>
      <c r="S90" s="50"/>
      <c r="T90" s="50"/>
      <c r="U90" s="50"/>
      <c r="V90" s="51"/>
    </row>
    <row r="91" spans="1:23" s="12" customFormat="1" ht="31.5" customHeight="1" x14ac:dyDescent="0.25">
      <c r="A91" s="64"/>
      <c r="B91" s="60"/>
      <c r="C91" s="60"/>
      <c r="D91" s="20" t="s">
        <v>42</v>
      </c>
      <c r="E91" s="21">
        <v>0</v>
      </c>
      <c r="F91" s="21">
        <v>0</v>
      </c>
      <c r="G91" s="22">
        <v>0</v>
      </c>
      <c r="M91" s="52"/>
      <c r="N91" s="53"/>
      <c r="O91" s="53"/>
      <c r="P91" s="53"/>
      <c r="Q91" s="53"/>
      <c r="R91" s="53"/>
      <c r="S91" s="53"/>
      <c r="T91" s="53"/>
      <c r="U91" s="53"/>
      <c r="V91" s="54"/>
    </row>
    <row r="92" spans="1:23" s="12" customFormat="1" ht="34.5" customHeight="1" x14ac:dyDescent="0.25">
      <c r="A92" s="64"/>
      <c r="B92" s="60"/>
      <c r="C92" s="60"/>
      <c r="D92" s="20" t="s">
        <v>6</v>
      </c>
      <c r="E92" s="111">
        <v>0</v>
      </c>
      <c r="F92" s="21">
        <v>0</v>
      </c>
      <c r="G92" s="22">
        <v>0</v>
      </c>
      <c r="M92" s="52"/>
      <c r="N92" s="53"/>
      <c r="O92" s="53"/>
      <c r="P92" s="53"/>
      <c r="Q92" s="53"/>
      <c r="R92" s="53"/>
      <c r="S92" s="53"/>
      <c r="T92" s="53"/>
      <c r="U92" s="53"/>
      <c r="V92" s="54"/>
    </row>
    <row r="93" spans="1:23" s="12" customFormat="1" ht="277.5" customHeight="1" thickBot="1" x14ac:dyDescent="0.3">
      <c r="A93" s="64"/>
      <c r="B93" s="61"/>
      <c r="C93" s="61"/>
      <c r="D93" s="166" t="s">
        <v>5</v>
      </c>
      <c r="E93" s="201">
        <v>66393.2</v>
      </c>
      <c r="F93" s="168">
        <v>49184.7</v>
      </c>
      <c r="G93" s="202">
        <f>F93/E93*100</f>
        <v>74.080929974756444</v>
      </c>
      <c r="M93" s="55"/>
      <c r="N93" s="56"/>
      <c r="O93" s="56"/>
      <c r="P93" s="56"/>
      <c r="Q93" s="56"/>
      <c r="R93" s="56"/>
      <c r="S93" s="56"/>
      <c r="T93" s="56"/>
      <c r="U93" s="56"/>
      <c r="V93" s="57"/>
    </row>
    <row r="94" spans="1:23" s="12" customFormat="1" ht="32.25" customHeight="1" x14ac:dyDescent="0.25">
      <c r="A94" s="160">
        <v>19</v>
      </c>
      <c r="B94" s="67" t="s">
        <v>39</v>
      </c>
      <c r="C94" s="59" t="s">
        <v>41</v>
      </c>
      <c r="D94" s="203" t="s">
        <v>1</v>
      </c>
      <c r="E94" s="204">
        <f>E95+E96+E97+E98</f>
        <v>358633.2</v>
      </c>
      <c r="F94" s="19">
        <f>F95+F96+F97+F98</f>
        <v>189398.30000000002</v>
      </c>
      <c r="G94" s="32">
        <f>F94/E94*100</f>
        <v>52.811145203511558</v>
      </c>
      <c r="M94" s="49" t="s">
        <v>50</v>
      </c>
      <c r="N94" s="50"/>
      <c r="O94" s="50"/>
      <c r="P94" s="50"/>
      <c r="Q94" s="50"/>
      <c r="R94" s="50"/>
      <c r="S94" s="50"/>
      <c r="T94" s="50"/>
      <c r="U94" s="50"/>
      <c r="V94" s="51"/>
    </row>
    <row r="95" spans="1:23" s="12" customFormat="1" ht="33.75" customHeight="1" x14ac:dyDescent="0.25">
      <c r="A95" s="160"/>
      <c r="B95" s="68"/>
      <c r="C95" s="60"/>
      <c r="D95" s="205" t="s">
        <v>42</v>
      </c>
      <c r="E95" s="206">
        <v>0</v>
      </c>
      <c r="F95" s="207">
        <v>0</v>
      </c>
      <c r="G95" s="208">
        <v>0</v>
      </c>
      <c r="M95" s="52"/>
      <c r="N95" s="53"/>
      <c r="O95" s="53"/>
      <c r="P95" s="53"/>
      <c r="Q95" s="53"/>
      <c r="R95" s="53"/>
      <c r="S95" s="53"/>
      <c r="T95" s="53"/>
      <c r="U95" s="53"/>
      <c r="V95" s="54"/>
    </row>
    <row r="96" spans="1:23" s="12" customFormat="1" ht="37.5" customHeight="1" x14ac:dyDescent="0.25">
      <c r="A96" s="160"/>
      <c r="B96" s="68"/>
      <c r="C96" s="60"/>
      <c r="D96" s="205" t="s">
        <v>6</v>
      </c>
      <c r="E96" s="111">
        <v>13563.8</v>
      </c>
      <c r="F96" s="21">
        <v>5474.2</v>
      </c>
      <c r="G96" s="22">
        <f>F96/E96*100</f>
        <v>40.358896474439312</v>
      </c>
      <c r="M96" s="52"/>
      <c r="N96" s="53"/>
      <c r="O96" s="53"/>
      <c r="P96" s="53"/>
      <c r="Q96" s="53"/>
      <c r="R96" s="53"/>
      <c r="S96" s="53"/>
      <c r="T96" s="53"/>
      <c r="U96" s="53"/>
      <c r="V96" s="54"/>
    </row>
    <row r="97" spans="1:23" s="12" customFormat="1" ht="32.25" customHeight="1" x14ac:dyDescent="0.25">
      <c r="A97" s="160"/>
      <c r="B97" s="69"/>
      <c r="C97" s="60"/>
      <c r="D97" s="205" t="s">
        <v>5</v>
      </c>
      <c r="E97" s="111">
        <v>345069.4</v>
      </c>
      <c r="F97" s="21">
        <v>183924.1</v>
      </c>
      <c r="G97" s="22">
        <f>F97/E97*100</f>
        <v>53.300611413240354</v>
      </c>
      <c r="M97" s="52"/>
      <c r="N97" s="53"/>
      <c r="O97" s="53"/>
      <c r="P97" s="53"/>
      <c r="Q97" s="53"/>
      <c r="R97" s="53"/>
      <c r="S97" s="53"/>
      <c r="T97" s="53"/>
      <c r="U97" s="53"/>
      <c r="V97" s="54"/>
    </row>
    <row r="98" spans="1:23" s="12" customFormat="1" ht="33" customHeight="1" thickBot="1" x14ac:dyDescent="0.3">
      <c r="A98" s="170"/>
      <c r="B98" s="70"/>
      <c r="C98" s="61"/>
      <c r="D98" s="37" t="s">
        <v>44</v>
      </c>
      <c r="E98" s="209">
        <v>0</v>
      </c>
      <c r="F98" s="210">
        <v>0</v>
      </c>
      <c r="G98" s="211">
        <v>0</v>
      </c>
      <c r="M98" s="55"/>
      <c r="N98" s="56"/>
      <c r="O98" s="56"/>
      <c r="P98" s="56"/>
      <c r="Q98" s="56"/>
      <c r="R98" s="56"/>
      <c r="S98" s="56"/>
      <c r="T98" s="56"/>
      <c r="U98" s="56"/>
      <c r="V98" s="57"/>
    </row>
    <row r="99" spans="1:23" s="12" customFormat="1" ht="27.75" customHeight="1" x14ac:dyDescent="0.25">
      <c r="A99" s="160">
        <v>20</v>
      </c>
      <c r="B99" s="59" t="s">
        <v>56</v>
      </c>
      <c r="C99" s="59" t="s">
        <v>58</v>
      </c>
      <c r="D99" s="203" t="s">
        <v>1</v>
      </c>
      <c r="E99" s="204">
        <f>E100+E101+E102+E104+E103</f>
        <v>19814.8</v>
      </c>
      <c r="F99" s="19">
        <f>F100+F101+F102+F104+F103</f>
        <v>9289</v>
      </c>
      <c r="G99" s="32">
        <f>F99/E99*100</f>
        <v>46.879100470355496</v>
      </c>
      <c r="M99" s="49" t="s">
        <v>75</v>
      </c>
      <c r="N99" s="50"/>
      <c r="O99" s="50"/>
      <c r="P99" s="50"/>
      <c r="Q99" s="50"/>
      <c r="R99" s="50"/>
      <c r="S99" s="50"/>
      <c r="T99" s="50"/>
      <c r="U99" s="50"/>
      <c r="V99" s="51"/>
    </row>
    <row r="100" spans="1:23" s="12" customFormat="1" ht="27.75" customHeight="1" x14ac:dyDescent="0.25">
      <c r="A100" s="160"/>
      <c r="B100" s="60"/>
      <c r="C100" s="60"/>
      <c r="D100" s="205" t="s">
        <v>42</v>
      </c>
      <c r="E100" s="206">
        <v>0</v>
      </c>
      <c r="F100" s="207">
        <v>0</v>
      </c>
      <c r="G100" s="208">
        <v>0</v>
      </c>
      <c r="M100" s="52"/>
      <c r="N100" s="53"/>
      <c r="O100" s="53"/>
      <c r="P100" s="53"/>
      <c r="Q100" s="53"/>
      <c r="R100" s="53"/>
      <c r="S100" s="53"/>
      <c r="T100" s="53"/>
      <c r="U100" s="53"/>
      <c r="V100" s="54"/>
      <c r="W100" s="12" t="s">
        <v>48</v>
      </c>
    </row>
    <row r="101" spans="1:23" s="12" customFormat="1" ht="33" customHeight="1" x14ac:dyDescent="0.25">
      <c r="A101" s="160"/>
      <c r="B101" s="60"/>
      <c r="C101" s="60"/>
      <c r="D101" s="205" t="s">
        <v>6</v>
      </c>
      <c r="E101" s="111">
        <v>0</v>
      </c>
      <c r="F101" s="21">
        <v>0</v>
      </c>
      <c r="G101" s="22">
        <v>0</v>
      </c>
      <c r="M101" s="52"/>
      <c r="N101" s="53"/>
      <c r="O101" s="53"/>
      <c r="P101" s="53"/>
      <c r="Q101" s="53"/>
      <c r="R101" s="53"/>
      <c r="S101" s="53"/>
      <c r="T101" s="53"/>
      <c r="U101" s="53"/>
      <c r="V101" s="54"/>
    </row>
    <row r="102" spans="1:23" s="12" customFormat="1" ht="30" customHeight="1" x14ac:dyDescent="0.25">
      <c r="A102" s="160"/>
      <c r="B102" s="60"/>
      <c r="C102" s="60"/>
      <c r="D102" s="205" t="s">
        <v>5</v>
      </c>
      <c r="E102" s="111">
        <v>18444.400000000001</v>
      </c>
      <c r="F102" s="21">
        <v>8651.9</v>
      </c>
      <c r="G102" s="22">
        <f t="shared" ref="G102:G107" si="4">F102/E102*100</f>
        <v>46.908004597601433</v>
      </c>
      <c r="M102" s="52"/>
      <c r="N102" s="53"/>
      <c r="O102" s="53"/>
      <c r="P102" s="53"/>
      <c r="Q102" s="53"/>
      <c r="R102" s="53"/>
      <c r="S102" s="53"/>
      <c r="T102" s="53"/>
      <c r="U102" s="53"/>
      <c r="V102" s="54"/>
    </row>
    <row r="103" spans="1:23" s="12" customFormat="1" ht="30" customHeight="1" x14ac:dyDescent="0.25">
      <c r="A103" s="160"/>
      <c r="B103" s="60"/>
      <c r="C103" s="60"/>
      <c r="D103" s="205" t="s">
        <v>44</v>
      </c>
      <c r="E103" s="111">
        <v>223.6</v>
      </c>
      <c r="F103" s="21">
        <v>74.2</v>
      </c>
      <c r="G103" s="22">
        <f t="shared" si="4"/>
        <v>33.184257602862253</v>
      </c>
      <c r="M103" s="52"/>
      <c r="N103" s="53"/>
      <c r="O103" s="53"/>
      <c r="P103" s="53"/>
      <c r="Q103" s="53"/>
      <c r="R103" s="53"/>
      <c r="S103" s="53"/>
      <c r="T103" s="53"/>
      <c r="U103" s="53"/>
      <c r="V103" s="54"/>
    </row>
    <row r="104" spans="1:23" s="12" customFormat="1" ht="84.75" customHeight="1" thickBot="1" x14ac:dyDescent="0.3">
      <c r="A104" s="160"/>
      <c r="B104" s="61"/>
      <c r="C104" s="61"/>
      <c r="D104" s="37" t="s">
        <v>2</v>
      </c>
      <c r="E104" s="209">
        <v>1146.8</v>
      </c>
      <c r="F104" s="210">
        <v>562.9</v>
      </c>
      <c r="G104" s="22">
        <f t="shared" si="4"/>
        <v>49.084408789675621</v>
      </c>
      <c r="M104" s="55"/>
      <c r="N104" s="56"/>
      <c r="O104" s="56"/>
      <c r="P104" s="56"/>
      <c r="Q104" s="56"/>
      <c r="R104" s="56"/>
      <c r="S104" s="56"/>
      <c r="T104" s="56"/>
      <c r="U104" s="56"/>
      <c r="V104" s="57"/>
    </row>
    <row r="105" spans="1:23" s="12" customFormat="1" ht="27.75" customHeight="1" x14ac:dyDescent="0.25">
      <c r="A105" s="160">
        <v>21</v>
      </c>
      <c r="B105" s="59" t="s">
        <v>27</v>
      </c>
      <c r="C105" s="59" t="s">
        <v>19</v>
      </c>
      <c r="D105" s="203" t="s">
        <v>1</v>
      </c>
      <c r="E105" s="204">
        <f>E106+E107+E108+E109</f>
        <v>20604.5</v>
      </c>
      <c r="F105" s="19">
        <f>F106+F107+F108+F109</f>
        <v>5357.3</v>
      </c>
      <c r="G105" s="32">
        <f t="shared" si="4"/>
        <v>26.000630930136619</v>
      </c>
      <c r="M105" s="49" t="s">
        <v>72</v>
      </c>
      <c r="N105" s="50"/>
      <c r="O105" s="50"/>
      <c r="P105" s="50"/>
      <c r="Q105" s="50"/>
      <c r="R105" s="50"/>
      <c r="S105" s="50"/>
      <c r="T105" s="50"/>
      <c r="U105" s="50"/>
      <c r="V105" s="51"/>
    </row>
    <row r="106" spans="1:23" s="12" customFormat="1" ht="27.75" customHeight="1" x14ac:dyDescent="0.25">
      <c r="A106" s="160"/>
      <c r="B106" s="60"/>
      <c r="C106" s="60"/>
      <c r="D106" s="205" t="s">
        <v>42</v>
      </c>
      <c r="E106" s="206">
        <v>6206.5</v>
      </c>
      <c r="F106" s="207">
        <v>1862.2</v>
      </c>
      <c r="G106" s="208">
        <f t="shared" si="4"/>
        <v>30.00402803512447</v>
      </c>
      <c r="M106" s="52"/>
      <c r="N106" s="53"/>
      <c r="O106" s="53"/>
      <c r="P106" s="53"/>
      <c r="Q106" s="53"/>
      <c r="R106" s="53"/>
      <c r="S106" s="53"/>
      <c r="T106" s="53"/>
      <c r="U106" s="53"/>
      <c r="V106" s="54"/>
      <c r="W106" s="12" t="s">
        <v>48</v>
      </c>
    </row>
    <row r="107" spans="1:23" s="12" customFormat="1" ht="33" customHeight="1" x14ac:dyDescent="0.25">
      <c r="A107" s="160"/>
      <c r="B107" s="60"/>
      <c r="C107" s="60"/>
      <c r="D107" s="205" t="s">
        <v>6</v>
      </c>
      <c r="E107" s="111">
        <v>12469.3</v>
      </c>
      <c r="F107" s="21">
        <v>2921.6</v>
      </c>
      <c r="G107" s="22">
        <f t="shared" si="4"/>
        <v>23.430344927141057</v>
      </c>
      <c r="M107" s="52"/>
      <c r="N107" s="53"/>
      <c r="O107" s="53"/>
      <c r="P107" s="53"/>
      <c r="Q107" s="53"/>
      <c r="R107" s="53"/>
      <c r="S107" s="53"/>
      <c r="T107" s="53"/>
      <c r="U107" s="53"/>
      <c r="V107" s="54"/>
    </row>
    <row r="108" spans="1:23" s="12" customFormat="1" ht="30" customHeight="1" x14ac:dyDescent="0.25">
      <c r="A108" s="160"/>
      <c r="B108" s="60"/>
      <c r="C108" s="60"/>
      <c r="D108" s="205" t="s">
        <v>5</v>
      </c>
      <c r="E108" s="111">
        <v>0</v>
      </c>
      <c r="F108" s="21">
        <v>0</v>
      </c>
      <c r="G108" s="22">
        <v>0</v>
      </c>
      <c r="M108" s="52"/>
      <c r="N108" s="53"/>
      <c r="O108" s="53"/>
      <c r="P108" s="53"/>
      <c r="Q108" s="53"/>
      <c r="R108" s="53"/>
      <c r="S108" s="53"/>
      <c r="T108" s="53"/>
      <c r="U108" s="53"/>
      <c r="V108" s="54"/>
    </row>
    <row r="109" spans="1:23" s="12" customFormat="1" ht="30" customHeight="1" thickBot="1" x14ac:dyDescent="0.3">
      <c r="A109" s="160"/>
      <c r="B109" s="61"/>
      <c r="C109" s="61"/>
      <c r="D109" s="37" t="s">
        <v>44</v>
      </c>
      <c r="E109" s="209">
        <v>1928.7</v>
      </c>
      <c r="F109" s="210">
        <v>573.5</v>
      </c>
      <c r="G109" s="211">
        <f>F109/E109*100</f>
        <v>29.735054700057034</v>
      </c>
      <c r="M109" s="55"/>
      <c r="N109" s="56"/>
      <c r="O109" s="56"/>
      <c r="P109" s="56"/>
      <c r="Q109" s="56"/>
      <c r="R109" s="56"/>
      <c r="S109" s="56"/>
      <c r="T109" s="56"/>
      <c r="U109" s="56"/>
      <c r="V109" s="57"/>
    </row>
    <row r="110" spans="1:23" s="12" customFormat="1" ht="34.5" customHeight="1" x14ac:dyDescent="0.25">
      <c r="A110" s="212">
        <v>22</v>
      </c>
      <c r="B110" s="213" t="s">
        <v>57</v>
      </c>
      <c r="C110" s="59" t="s">
        <v>46</v>
      </c>
      <c r="D110" s="203" t="s">
        <v>1</v>
      </c>
      <c r="E110" s="214">
        <f>E111+E112+E113+E114+E115</f>
        <v>39169.800000000003</v>
      </c>
      <c r="F110" s="215">
        <f>F111+F112+F113+F114+F115</f>
        <v>11612</v>
      </c>
      <c r="G110" s="216">
        <f>F110/E110*100</f>
        <v>29.645287951431971</v>
      </c>
      <c r="M110" s="49" t="s">
        <v>59</v>
      </c>
      <c r="N110" s="217"/>
      <c r="O110" s="217"/>
      <c r="P110" s="217"/>
      <c r="Q110" s="217"/>
      <c r="R110" s="217"/>
      <c r="S110" s="217"/>
      <c r="T110" s="217"/>
      <c r="U110" s="217"/>
      <c r="V110" s="218"/>
    </row>
    <row r="111" spans="1:23" s="12" customFormat="1" ht="36" customHeight="1" x14ac:dyDescent="0.25">
      <c r="A111" s="219"/>
      <c r="B111" s="220"/>
      <c r="C111" s="221"/>
      <c r="D111" s="205" t="s">
        <v>42</v>
      </c>
      <c r="E111" s="111">
        <v>0</v>
      </c>
      <c r="F111" s="21">
        <v>0</v>
      </c>
      <c r="G111" s="22">
        <v>0</v>
      </c>
      <c r="M111" s="222"/>
      <c r="N111" s="223"/>
      <c r="O111" s="223"/>
      <c r="P111" s="223"/>
      <c r="Q111" s="223"/>
      <c r="R111" s="223"/>
      <c r="S111" s="223"/>
      <c r="T111" s="223"/>
      <c r="U111" s="223"/>
      <c r="V111" s="224"/>
    </row>
    <row r="112" spans="1:23" s="12" customFormat="1" ht="34.5" customHeight="1" x14ac:dyDescent="0.25">
      <c r="A112" s="219"/>
      <c r="B112" s="220"/>
      <c r="C112" s="221"/>
      <c r="D112" s="205" t="s">
        <v>6</v>
      </c>
      <c r="E112" s="111">
        <v>9304</v>
      </c>
      <c r="F112" s="21">
        <v>0</v>
      </c>
      <c r="G112" s="22">
        <v>0</v>
      </c>
      <c r="M112" s="222"/>
      <c r="N112" s="223"/>
      <c r="O112" s="223"/>
      <c r="P112" s="223"/>
      <c r="Q112" s="223"/>
      <c r="R112" s="223"/>
      <c r="S112" s="223"/>
      <c r="T112" s="223"/>
      <c r="U112" s="223"/>
      <c r="V112" s="224"/>
    </row>
    <row r="113" spans="1:22" s="12" customFormat="1" ht="34.5" customHeight="1" x14ac:dyDescent="0.25">
      <c r="A113" s="219"/>
      <c r="B113" s="220"/>
      <c r="C113" s="221"/>
      <c r="D113" s="205" t="s">
        <v>5</v>
      </c>
      <c r="E113" s="111">
        <v>22009</v>
      </c>
      <c r="F113" s="21">
        <v>10448.200000000001</v>
      </c>
      <c r="G113" s="22">
        <f>F113/E113*100</f>
        <v>47.472397655504572</v>
      </c>
      <c r="M113" s="222"/>
      <c r="N113" s="223"/>
      <c r="O113" s="223"/>
      <c r="P113" s="223"/>
      <c r="Q113" s="223"/>
      <c r="R113" s="223"/>
      <c r="S113" s="223"/>
      <c r="T113" s="223"/>
      <c r="U113" s="223"/>
      <c r="V113" s="224"/>
    </row>
    <row r="114" spans="1:22" s="12" customFormat="1" ht="34.5" customHeight="1" x14ac:dyDescent="0.25">
      <c r="A114" s="219"/>
      <c r="B114" s="220"/>
      <c r="C114" s="221"/>
      <c r="D114" s="225" t="s">
        <v>44</v>
      </c>
      <c r="E114" s="31">
        <v>3987.4</v>
      </c>
      <c r="F114" s="226">
        <v>0</v>
      </c>
      <c r="G114" s="106">
        <v>0</v>
      </c>
      <c r="M114" s="222"/>
      <c r="N114" s="223"/>
      <c r="O114" s="223"/>
      <c r="P114" s="223"/>
      <c r="Q114" s="223"/>
      <c r="R114" s="223"/>
      <c r="S114" s="223"/>
      <c r="T114" s="223"/>
      <c r="U114" s="223"/>
      <c r="V114" s="224"/>
    </row>
    <row r="115" spans="1:22" s="12" customFormat="1" ht="34.5" customHeight="1" x14ac:dyDescent="0.25">
      <c r="A115" s="219"/>
      <c r="B115" s="220"/>
      <c r="C115" s="221"/>
      <c r="D115" s="24" t="s">
        <v>2</v>
      </c>
      <c r="E115" s="31">
        <v>3869.4</v>
      </c>
      <c r="F115" s="226">
        <v>1163.8</v>
      </c>
      <c r="G115" s="106">
        <f>F115/E115*100</f>
        <v>30.077014524215638</v>
      </c>
      <c r="M115" s="222"/>
      <c r="N115" s="227"/>
      <c r="O115" s="227"/>
      <c r="P115" s="227"/>
      <c r="Q115" s="227"/>
      <c r="R115" s="227"/>
      <c r="S115" s="227"/>
      <c r="T115" s="227"/>
      <c r="U115" s="227"/>
      <c r="V115" s="224"/>
    </row>
    <row r="116" spans="1:22" s="12" customFormat="1" ht="53.25" customHeight="1" x14ac:dyDescent="0.25">
      <c r="A116" s="45" t="s">
        <v>4</v>
      </c>
      <c r="B116" s="45"/>
      <c r="C116" s="45"/>
      <c r="D116" s="39" t="s">
        <v>3</v>
      </c>
      <c r="E116" s="40">
        <f>E117+E118+E119+E120+E121+E122</f>
        <v>6390018.0000000009</v>
      </c>
      <c r="F116" s="40">
        <f>F117+F118+F119+F120+F121+F122</f>
        <v>2457797.3000000003</v>
      </c>
      <c r="G116" s="41">
        <f>F116/E116*100</f>
        <v>38.463073186961289</v>
      </c>
      <c r="H116" s="42"/>
      <c r="I116" s="42"/>
      <c r="J116" s="42"/>
      <c r="K116" s="42"/>
      <c r="L116" s="42"/>
      <c r="M116" s="46"/>
      <c r="N116" s="46"/>
      <c r="O116" s="46"/>
      <c r="P116" s="46"/>
      <c r="Q116" s="46"/>
      <c r="R116" s="46"/>
      <c r="S116" s="46"/>
      <c r="T116" s="46"/>
      <c r="U116" s="46"/>
      <c r="V116" s="46"/>
    </row>
    <row r="117" spans="1:22" ht="47.25" customHeight="1" x14ac:dyDescent="0.25">
      <c r="A117" s="45"/>
      <c r="B117" s="45"/>
      <c r="C117" s="45"/>
      <c r="D117" s="2" t="s">
        <v>42</v>
      </c>
      <c r="E117" s="3">
        <f>E7+E12+E17+E22+E27+E31+E36+E41+E46+E52+E57+E62+E67+E72+E76+E81+E86+E91+E95+E106+E111</f>
        <v>72117.7</v>
      </c>
      <c r="F117" s="3">
        <f>F7+F12+F17+F22+F27+F31+F36+F41+F46+F52+F57+F62+F67+F72+F76+F81+F86+F91+F95+F106+F111</f>
        <v>47750.3</v>
      </c>
      <c r="G117" s="4">
        <f>F117/E117*100</f>
        <v>66.211623498808208</v>
      </c>
      <c r="H117" s="5"/>
      <c r="I117" s="5"/>
      <c r="J117" s="5"/>
      <c r="K117" s="5"/>
      <c r="L117" s="5"/>
      <c r="M117" s="46"/>
      <c r="N117" s="46"/>
      <c r="O117" s="46"/>
      <c r="P117" s="46"/>
      <c r="Q117" s="46"/>
      <c r="R117" s="46"/>
      <c r="S117" s="46"/>
      <c r="T117" s="46"/>
      <c r="U117" s="46"/>
      <c r="V117" s="46"/>
    </row>
    <row r="118" spans="1:22" ht="61.5" customHeight="1" x14ac:dyDescent="0.25">
      <c r="A118" s="45"/>
      <c r="B118" s="45"/>
      <c r="C118" s="45"/>
      <c r="D118" s="2" t="s">
        <v>6</v>
      </c>
      <c r="E118" s="3">
        <f>E8+E13+E18+E23+E28+E32+E37+E42+E47+E53+E58+E63+E68+E73+E77+E82+E87+E92+E96+E107+E112</f>
        <v>4272605.4000000004</v>
      </c>
      <c r="F118" s="3">
        <f>F8+F13+F18+F23+F28+F32+F37+F42+F47+F53+F58+F63+F68+F73+F77+F82+F87+F92+F96+F107+F112</f>
        <v>1561618.9</v>
      </c>
      <c r="G118" s="4">
        <f>F118/E118*100</f>
        <v>36.549569964967979</v>
      </c>
      <c r="H118" s="5"/>
      <c r="I118" s="5"/>
      <c r="J118" s="5"/>
      <c r="K118" s="5"/>
      <c r="L118" s="5"/>
      <c r="M118" s="46"/>
      <c r="N118" s="46"/>
      <c r="O118" s="46"/>
      <c r="P118" s="46"/>
      <c r="Q118" s="46"/>
      <c r="R118" s="46"/>
      <c r="S118" s="46"/>
      <c r="T118" s="46"/>
      <c r="U118" s="46"/>
      <c r="V118" s="46"/>
    </row>
    <row r="119" spans="1:22" ht="56.25" x14ac:dyDescent="0.25">
      <c r="A119" s="45"/>
      <c r="B119" s="45"/>
      <c r="C119" s="45"/>
      <c r="D119" s="2" t="s">
        <v>5</v>
      </c>
      <c r="E119" s="3">
        <f>E9+E14+E19+E24+E29+E33+E38+E43+E48+E54+E59+E64+E69+E74+E78+E83+E88+E93+E97+E108+E113+E102</f>
        <v>2023832</v>
      </c>
      <c r="F119" s="3">
        <f>F9+F14+F19+F24+F29+F33+F38+F43+F48+F54+F59+F64+F69+F74+F78+F83+F88+F93+F97+F108+F113+F102</f>
        <v>845481</v>
      </c>
      <c r="G119" s="4">
        <f>F119/E119*100</f>
        <v>41.776244273240067</v>
      </c>
      <c r="H119" s="5"/>
      <c r="I119" s="5"/>
      <c r="J119" s="5"/>
      <c r="K119" s="5"/>
      <c r="L119" s="5"/>
      <c r="M119" s="46"/>
      <c r="N119" s="46"/>
      <c r="O119" s="46"/>
      <c r="P119" s="46"/>
      <c r="Q119" s="46"/>
      <c r="R119" s="46"/>
      <c r="S119" s="46"/>
      <c r="T119" s="46"/>
      <c r="U119" s="46"/>
      <c r="V119" s="46"/>
    </row>
    <row r="120" spans="1:22" ht="42.75" customHeight="1" x14ac:dyDescent="0.25">
      <c r="A120" s="45"/>
      <c r="B120" s="45"/>
      <c r="C120" s="45"/>
      <c r="D120" s="2" t="s">
        <v>44</v>
      </c>
      <c r="E120" s="3">
        <f>E10+E15+E20+E34+E39+E44+E49+E55+E60+E65+E70+E84+E98+E109+E114+E89+E103</f>
        <v>11038.7</v>
      </c>
      <c r="F120" s="3">
        <f>F10+F15+F20+F34+F39+F44+F49+F55+F60+F65+F70+F84+F98+F109+F114+F89+F103</f>
        <v>1220.4000000000001</v>
      </c>
      <c r="G120" s="4">
        <f>F120/E120*100</f>
        <v>11.055649668892171</v>
      </c>
      <c r="H120" s="5"/>
      <c r="I120" s="5"/>
      <c r="J120" s="5"/>
      <c r="K120" s="5"/>
      <c r="L120" s="5"/>
      <c r="M120" s="46"/>
      <c r="N120" s="46"/>
      <c r="O120" s="46"/>
      <c r="P120" s="46"/>
      <c r="Q120" s="46"/>
      <c r="R120" s="46"/>
      <c r="S120" s="46"/>
      <c r="T120" s="46"/>
      <c r="U120" s="46"/>
      <c r="V120" s="46"/>
    </row>
    <row r="121" spans="1:22" ht="57" customHeight="1" x14ac:dyDescent="0.25">
      <c r="A121" s="45"/>
      <c r="B121" s="45"/>
      <c r="C121" s="45"/>
      <c r="D121" s="2" t="s">
        <v>2</v>
      </c>
      <c r="E121" s="3">
        <f>E25+E79+E115+E104</f>
        <v>5016.2</v>
      </c>
      <c r="F121" s="3">
        <f>F25+F79+F115+F104</f>
        <v>1726.6999999999998</v>
      </c>
      <c r="G121" s="4">
        <f>F121/E121*100</f>
        <v>34.4224711933336</v>
      </c>
      <c r="H121" s="5"/>
      <c r="I121" s="5"/>
      <c r="J121" s="5"/>
      <c r="K121" s="5"/>
      <c r="L121" s="5"/>
      <c r="M121" s="46"/>
      <c r="N121" s="46"/>
      <c r="O121" s="46"/>
      <c r="P121" s="46"/>
      <c r="Q121" s="46"/>
      <c r="R121" s="46"/>
      <c r="S121" s="46"/>
      <c r="T121" s="46"/>
      <c r="U121" s="46"/>
      <c r="V121" s="46"/>
    </row>
    <row r="122" spans="1:22" ht="77.25" customHeight="1" x14ac:dyDescent="0.3">
      <c r="A122" s="45"/>
      <c r="B122" s="45"/>
      <c r="C122" s="45"/>
      <c r="D122" s="6" t="s">
        <v>52</v>
      </c>
      <c r="E122" s="3">
        <f>E50</f>
        <v>5408</v>
      </c>
      <c r="F122" s="3">
        <f>F50</f>
        <v>0</v>
      </c>
      <c r="G122" s="4">
        <f>F122/E122*100</f>
        <v>0</v>
      </c>
      <c r="H122" s="5"/>
      <c r="I122" s="5"/>
      <c r="J122" s="5"/>
      <c r="K122" s="5"/>
      <c r="L122" s="5"/>
      <c r="M122" s="46"/>
      <c r="N122" s="46"/>
      <c r="O122" s="46"/>
      <c r="P122" s="46"/>
      <c r="Q122" s="46"/>
      <c r="R122" s="46"/>
      <c r="S122" s="46"/>
      <c r="T122" s="46"/>
      <c r="U122" s="46"/>
      <c r="V122" s="46"/>
    </row>
    <row r="125" spans="1:22" ht="23.25" x14ac:dyDescent="0.35">
      <c r="D125" s="38"/>
      <c r="E125" s="43">
        <f>E110+E105+E99+E90+E85+E80+E75+E71+E66+E61+E56+E51+E45+E40+E35+E30+E26+E21+E16+E11+E6+E94</f>
        <v>6390018.0000000009</v>
      </c>
      <c r="F125" s="43">
        <f>F110+F105+F99+F90+F85+F80+F75+F71+F66+F61+F56+F51+F45+F40+F35+F30+F26+F21+F16+F11+F6+F94</f>
        <v>2457797.2999999998</v>
      </c>
      <c r="G125" s="44"/>
    </row>
    <row r="126" spans="1:22" ht="23.25" x14ac:dyDescent="0.35">
      <c r="E126" s="43">
        <f>E7+E12+E17+E22+E27+E31+E36+E41+E46+E52+E57+E62+E67+E72+E76+E81+E86+E91+E95+E100+E106+E111</f>
        <v>72117.7</v>
      </c>
      <c r="F126" s="43">
        <f>F7+F12+F17+F22+F27+F31+F36+F41+F46+F52+F57+F62+F67+F72+F76+F81+F86+F91+F95+F100+F106+F111</f>
        <v>47750.3</v>
      </c>
      <c r="G126" s="44"/>
    </row>
    <row r="127" spans="1:22" ht="23.25" x14ac:dyDescent="0.35">
      <c r="E127" s="43">
        <f>E8+E13+E18+E23+E28+E32+E37+E42+E47+E53+E58+E63+E68+E73+E77+E82+E87+E92+E96+E101+E107+E112</f>
        <v>4272605.4000000004</v>
      </c>
      <c r="F127" s="43">
        <f>F8+F13+F18+F23+F28+F32+F37+F42+F47+F53+F58+F63+F68+F73+F77+F82+F87+F92+F96+F101+F107+F112</f>
        <v>1561618.9</v>
      </c>
      <c r="G127" s="44"/>
    </row>
    <row r="128" spans="1:22" ht="23.25" x14ac:dyDescent="0.35">
      <c r="E128" s="43">
        <f>E9+E14+E19+E24+E29+E33+E38+E48+E54+E59+E64+E69+E74+E78+E83+E88+E93+E97+E102+E108+E113+E43</f>
        <v>2023832</v>
      </c>
      <c r="F128" s="43">
        <f>F9+F14+F19+F24+F29+F33+F38+F48+F54+F59+F64+F69+F74+F78+F83+F88+F93+F97+F102+F108+F113+F43</f>
        <v>845481</v>
      </c>
      <c r="G128" s="44"/>
    </row>
    <row r="129" spans="5:7" ht="23.25" x14ac:dyDescent="0.35">
      <c r="E129" s="43">
        <f>E10+E15+E20+E34+E39+E44+E49+E55+E60+E65+E70+E84+E89+E98+E109+E114+E103</f>
        <v>11038.7</v>
      </c>
      <c r="F129" s="43">
        <f>F10+F15+F20+F34+F39+F44+F49+F55+F60+F65+F70+F84+F89+F98+F109+F114+F103</f>
        <v>1220.3999999999999</v>
      </c>
      <c r="G129" s="44"/>
    </row>
    <row r="130" spans="5:7" ht="23.25" x14ac:dyDescent="0.35">
      <c r="E130" s="43">
        <f>E50</f>
        <v>5408</v>
      </c>
      <c r="F130" s="43">
        <f>F50</f>
        <v>0</v>
      </c>
      <c r="G130" s="44"/>
    </row>
    <row r="131" spans="5:7" ht="23.25" x14ac:dyDescent="0.35">
      <c r="E131" s="43">
        <f>E25+E79+E115+E104</f>
        <v>5016.2</v>
      </c>
      <c r="F131" s="43">
        <f>F25+F79+F115+F104</f>
        <v>1726.6999999999998</v>
      </c>
      <c r="G131" s="44"/>
    </row>
    <row r="132" spans="5:7" ht="23.25" x14ac:dyDescent="0.35">
      <c r="E132" s="44"/>
      <c r="F132" s="44"/>
      <c r="G132" s="44"/>
    </row>
    <row r="133" spans="5:7" ht="23.25" x14ac:dyDescent="0.35">
      <c r="E133" s="43">
        <f>E125-E116</f>
        <v>0</v>
      </c>
      <c r="F133" s="43">
        <f>F125-F116</f>
        <v>0</v>
      </c>
      <c r="G133" s="44"/>
    </row>
    <row r="134" spans="5:7" ht="23.25" x14ac:dyDescent="0.35">
      <c r="E134" s="44"/>
      <c r="F134" s="44"/>
      <c r="G134" s="44"/>
    </row>
    <row r="135" spans="5:7" ht="21" customHeight="1" x14ac:dyDescent="0.25">
      <c r="E135" s="38"/>
      <c r="F135" s="38"/>
    </row>
    <row r="136" spans="5:7" ht="22.5" customHeight="1" x14ac:dyDescent="0.25"/>
    <row r="137" spans="5:7" ht="18.75" customHeight="1" x14ac:dyDescent="0.25"/>
    <row r="138" spans="5:7" ht="30" customHeight="1" x14ac:dyDescent="0.25"/>
  </sheetData>
  <autoFilter ref="A5:G121"/>
  <mergeCells count="100">
    <mergeCell ref="M26:V29"/>
    <mergeCell ref="M30:V34"/>
    <mergeCell ref="M35:V39"/>
    <mergeCell ref="M40:V44"/>
    <mergeCell ref="M45:V50"/>
    <mergeCell ref="M3:V4"/>
    <mergeCell ref="M6:V10"/>
    <mergeCell ref="M11:V15"/>
    <mergeCell ref="M16:V20"/>
    <mergeCell ref="M21:V25"/>
    <mergeCell ref="M71:V74"/>
    <mergeCell ref="M75:V79"/>
    <mergeCell ref="M61:V65"/>
    <mergeCell ref="M66:V70"/>
    <mergeCell ref="M51:V55"/>
    <mergeCell ref="M56:V60"/>
    <mergeCell ref="A71:A74"/>
    <mergeCell ref="B71:B74"/>
    <mergeCell ref="A75:A79"/>
    <mergeCell ref="A85:A89"/>
    <mergeCell ref="B85:B89"/>
    <mergeCell ref="B56:B60"/>
    <mergeCell ref="A56:A60"/>
    <mergeCell ref="A61:A65"/>
    <mergeCell ref="B61:B65"/>
    <mergeCell ref="A66:A70"/>
    <mergeCell ref="B66:B70"/>
    <mergeCell ref="A45:A50"/>
    <mergeCell ref="B45:B50"/>
    <mergeCell ref="A51:A55"/>
    <mergeCell ref="A26:A29"/>
    <mergeCell ref="B26:B29"/>
    <mergeCell ref="A30:A34"/>
    <mergeCell ref="B51:B55"/>
    <mergeCell ref="A3:A4"/>
    <mergeCell ref="A21:A25"/>
    <mergeCell ref="B21:B25"/>
    <mergeCell ref="A40:A44"/>
    <mergeCell ref="B40:B44"/>
    <mergeCell ref="A35:A39"/>
    <mergeCell ref="B35:B39"/>
    <mergeCell ref="A11:A15"/>
    <mergeCell ref="B11:B15"/>
    <mergeCell ref="A6:A10"/>
    <mergeCell ref="B6:B10"/>
    <mergeCell ref="A16:A20"/>
    <mergeCell ref="B16:B20"/>
    <mergeCell ref="D3:D4"/>
    <mergeCell ref="B3:B4"/>
    <mergeCell ref="E3:E4"/>
    <mergeCell ref="B30:B34"/>
    <mergeCell ref="C35:C39"/>
    <mergeCell ref="C3:C4"/>
    <mergeCell ref="C11:C15"/>
    <mergeCell ref="A105:A109"/>
    <mergeCell ref="B105:B109"/>
    <mergeCell ref="A94:A98"/>
    <mergeCell ref="B94:B98"/>
    <mergeCell ref="B75:B79"/>
    <mergeCell ref="A80:A84"/>
    <mergeCell ref="B80:B84"/>
    <mergeCell ref="A90:A93"/>
    <mergeCell ref="B90:B93"/>
    <mergeCell ref="C71:C74"/>
    <mergeCell ref="C75:C79"/>
    <mergeCell ref="C80:C84"/>
    <mergeCell ref="C90:C93"/>
    <mergeCell ref="C85:C89"/>
    <mergeCell ref="C99:C104"/>
    <mergeCell ref="A2:V2"/>
    <mergeCell ref="C94:C98"/>
    <mergeCell ref="C105:C109"/>
    <mergeCell ref="C26:C29"/>
    <mergeCell ref="C6:C10"/>
    <mergeCell ref="C45:C50"/>
    <mergeCell ref="C51:C55"/>
    <mergeCell ref="C56:C60"/>
    <mergeCell ref="C61:C65"/>
    <mergeCell ref="C66:C70"/>
    <mergeCell ref="C16:C20"/>
    <mergeCell ref="C21:C25"/>
    <mergeCell ref="C30:C34"/>
    <mergeCell ref="C40:C44"/>
    <mergeCell ref="F3:G3"/>
    <mergeCell ref="M99:V104"/>
    <mergeCell ref="A116:B122"/>
    <mergeCell ref="C116:C122"/>
    <mergeCell ref="M116:V122"/>
    <mergeCell ref="W80:W83"/>
    <mergeCell ref="A110:A115"/>
    <mergeCell ref="C110:C115"/>
    <mergeCell ref="M110:V115"/>
    <mergeCell ref="B110:B115"/>
    <mergeCell ref="M105:V109"/>
    <mergeCell ref="M90:V93"/>
    <mergeCell ref="M94:V98"/>
    <mergeCell ref="M80:V84"/>
    <mergeCell ref="M85:V89"/>
    <mergeCell ref="A99:A104"/>
    <mergeCell ref="B99:B104"/>
  </mergeCells>
  <phoneticPr fontId="0" type="noConversion"/>
  <printOptions horizontalCentered="1"/>
  <pageMargins left="0.19685039370078741" right="0.19685039370078741" top="0.19685039370078741" bottom="0.19685039370078741" header="0.19685039370078741" footer="0.11811023622047245"/>
  <pageSetup paperSize="9" scale="52" fitToHeight="5" orientation="landscape" r:id="rId1"/>
  <rowBreaks count="1" manualBreakCount="1">
    <brk id="4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Нечаева</dc:creator>
  <cp:lastModifiedBy>Залевская ИринаАлександровна</cp:lastModifiedBy>
  <cp:lastPrinted>2024-07-18T06:23:48Z</cp:lastPrinted>
  <dcterms:created xsi:type="dcterms:W3CDTF">2014-04-24T11:18:08Z</dcterms:created>
  <dcterms:modified xsi:type="dcterms:W3CDTF">2024-07-18T06:27:17Z</dcterms:modified>
</cp:coreProperties>
</file>