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2370" windowWidth="11025" windowHeight="7965"/>
  </bookViews>
  <sheets>
    <sheet name="Лист1" sheetId="1" r:id="rId1"/>
  </sheets>
  <calcPr calcId="144525"/>
</workbook>
</file>

<file path=xl/calcChain.xml><?xml version="1.0" encoding="utf-8"?>
<calcChain xmlns="http://schemas.openxmlformats.org/spreadsheetml/2006/main">
  <c r="F107" i="1" l="1"/>
  <c r="F73" i="1"/>
  <c r="G103" i="1" l="1"/>
  <c r="G104" i="1"/>
  <c r="G105" i="1"/>
  <c r="E10" i="1" l="1"/>
  <c r="F108" i="1" l="1"/>
  <c r="E109" i="1"/>
  <c r="E108" i="1"/>
  <c r="E107" i="1"/>
  <c r="G16" i="1"/>
  <c r="G6" i="1"/>
  <c r="F111" i="1" l="1"/>
  <c r="F109" i="1"/>
  <c r="E111" i="1"/>
  <c r="F101" i="1"/>
  <c r="E101" i="1"/>
  <c r="G101" i="1" l="1"/>
  <c r="E96" i="1"/>
  <c r="G48" i="1" l="1"/>
  <c r="F110" i="1"/>
  <c r="F54" i="1" l="1"/>
  <c r="F106" i="1" l="1"/>
  <c r="G98" i="1"/>
  <c r="G97" i="1"/>
  <c r="G94" i="1"/>
  <c r="G93" i="1"/>
  <c r="G86" i="1"/>
  <c r="G85" i="1"/>
  <c r="G81" i="1"/>
  <c r="G72" i="1"/>
  <c r="G71" i="1"/>
  <c r="G62" i="1"/>
  <c r="G42" i="1"/>
  <c r="G41" i="1"/>
  <c r="G40" i="1"/>
  <c r="G19" i="1"/>
  <c r="G18" i="1"/>
  <c r="G17" i="1"/>
  <c r="G13" i="1"/>
  <c r="G12" i="1"/>
  <c r="G37" i="1"/>
  <c r="G36" i="1"/>
  <c r="G31" i="1"/>
  <c r="G90" i="1"/>
  <c r="G67" i="1"/>
  <c r="G66" i="1"/>
  <c r="F96" i="1"/>
  <c r="F91" i="1"/>
  <c r="F87" i="1"/>
  <c r="F83" i="1"/>
  <c r="F78" i="1"/>
  <c r="F69" i="1"/>
  <c r="F64" i="1"/>
  <c r="F59" i="1"/>
  <c r="F49" i="1"/>
  <c r="F44" i="1"/>
  <c r="F39" i="1"/>
  <c r="F34" i="1"/>
  <c r="F29" i="1"/>
  <c r="F25" i="1"/>
  <c r="F20" i="1"/>
  <c r="F15" i="1"/>
  <c r="F10" i="1"/>
  <c r="F5" i="1"/>
  <c r="G8" i="1"/>
  <c r="G7" i="1"/>
  <c r="G76" i="1"/>
  <c r="G24" i="1"/>
  <c r="G23" i="1"/>
  <c r="G22" i="1"/>
  <c r="G47" i="1"/>
  <c r="G46" i="1"/>
  <c r="G52" i="1" l="1"/>
  <c r="G58" i="1"/>
  <c r="G57" i="1"/>
  <c r="G56" i="1"/>
  <c r="G55" i="1"/>
  <c r="G111" i="1"/>
  <c r="E110" i="1"/>
  <c r="G110" i="1" s="1"/>
  <c r="G108" i="1"/>
  <c r="G107" i="1"/>
  <c r="E91" i="1"/>
  <c r="G91" i="1" s="1"/>
  <c r="E83" i="1"/>
  <c r="G83" i="1" s="1"/>
  <c r="E78" i="1"/>
  <c r="G78" i="1" s="1"/>
  <c r="G109" i="1" l="1"/>
  <c r="E106" i="1"/>
  <c r="G106" i="1" s="1"/>
  <c r="E87" i="1" l="1"/>
  <c r="G87" i="1" s="1"/>
  <c r="E15" i="1"/>
  <c r="G15" i="1" s="1"/>
  <c r="E44" i="1"/>
  <c r="G44" i="1" s="1"/>
  <c r="E20" i="1" l="1"/>
  <c r="G20" i="1" s="1"/>
  <c r="E54" i="1" l="1"/>
  <c r="G54" i="1" s="1"/>
  <c r="E73" i="1" l="1"/>
  <c r="G73" i="1" s="1"/>
  <c r="E5" i="1" l="1"/>
  <c r="G5" i="1" s="1"/>
  <c r="E39" i="1" l="1"/>
  <c r="G39" i="1" s="1"/>
  <c r="E69" i="1"/>
  <c r="G69" i="1" s="1"/>
  <c r="E64" i="1"/>
  <c r="G64" i="1" s="1"/>
  <c r="E59" i="1"/>
  <c r="G59" i="1" s="1"/>
  <c r="E49" i="1"/>
  <c r="G49" i="1" s="1"/>
  <c r="E34" i="1"/>
  <c r="G34" i="1" s="1"/>
  <c r="E29" i="1"/>
  <c r="G29" i="1" s="1"/>
  <c r="E25" i="1"/>
  <c r="G25" i="1" s="1"/>
  <c r="G10" i="1"/>
  <c r="G96" i="1"/>
</calcChain>
</file>

<file path=xl/sharedStrings.xml><?xml version="1.0" encoding="utf-8"?>
<sst xmlns="http://schemas.openxmlformats.org/spreadsheetml/2006/main" count="183" uniqueCount="86">
  <si>
    <t>Источники финансирования</t>
  </si>
  <si>
    <t>Всего по программе</t>
  </si>
  <si>
    <t>федеральный бюджет</t>
  </si>
  <si>
    <t>бюджет автономного округа</t>
  </si>
  <si>
    <t>бюджет Березовского района</t>
  </si>
  <si>
    <t>бюджеты поселений</t>
  </si>
  <si>
    <t>Внебюджетные источники</t>
  </si>
  <si>
    <t>Бюджет городских поселений</t>
  </si>
  <si>
    <t>внебюджетные источники</t>
  </si>
  <si>
    <t>Всего по программам</t>
  </si>
  <si>
    <t>Итого по программам</t>
  </si>
  <si>
    <t>Бюджет Березовского района</t>
  </si>
  <si>
    <t>Бюджет автономного округа</t>
  </si>
  <si>
    <t>тыс. руб.</t>
  </si>
  <si>
    <t>%</t>
  </si>
  <si>
    <t xml:space="preserve">Муниципальная программа
Березовского района
</t>
  </si>
  <si>
    <t>Ответственный исполнитель муниципальной программы</t>
  </si>
  <si>
    <t>Комитет спорта и молодежной политики</t>
  </si>
  <si>
    <t xml:space="preserve">«Социальная поддержка жителей Березовского района» 
</t>
  </si>
  <si>
    <t>Комитет культуры</t>
  </si>
  <si>
    <t xml:space="preserve">«Культурное пространство Березовского района» 
</t>
  </si>
  <si>
    <t xml:space="preserve">«Поддержка занятости населения в Березовском районе» 
</t>
  </si>
  <si>
    <t>Отдел по вопросам малочисленных народов Севера, природопользованию, сельскому хозяйству и экологии</t>
  </si>
  <si>
    <t xml:space="preserve">«Развитие агропромышленного комплекса Березовского района» 
</t>
  </si>
  <si>
    <t>Отдел жилищных программ</t>
  </si>
  <si>
    <t xml:space="preserve">«Развитие жилищной сферы в Березовском районе» 
</t>
  </si>
  <si>
    <t>Управление по жилищно-коммунальному хозяйству</t>
  </si>
  <si>
    <t xml:space="preserve">«Жилищно-коммунальный комплекс в Березовском районе» 
</t>
  </si>
  <si>
    <t xml:space="preserve">«Реализация государственной национальной политики и профилактика экстремизма в Березовском районе» 
</t>
  </si>
  <si>
    <t>Отдел по организации деятельности комиссий</t>
  </si>
  <si>
    <t xml:space="preserve">«Профилактика правонарушений и обеспечение отдельных прав граждан в Березовском районе» 
</t>
  </si>
  <si>
    <t>Муниципальное казенное учреждение «Управление гражданской защиты населения Березовского района»</t>
  </si>
  <si>
    <t xml:space="preserve">«Безопасность жизнедеятельности на территории Березовского района» 
</t>
  </si>
  <si>
    <t xml:space="preserve">«Экологическая безопасность в Березовском районе» 
</t>
  </si>
  <si>
    <t xml:space="preserve">«Формирование современной городской среды в Березовском районе» 
</t>
  </si>
  <si>
    <t>Комитет образования</t>
  </si>
  <si>
    <t xml:space="preserve">«Развитие образования в Березовском районе» 
</t>
  </si>
  <si>
    <t xml:space="preserve">№                           </t>
  </si>
  <si>
    <t>Комитет по экономической политике)</t>
  </si>
  <si>
    <t xml:space="preserve">«Развитие экономического потенциала Березовского района» 
</t>
  </si>
  <si>
    <t>Отдел информатизации, защиты информации и связи</t>
  </si>
  <si>
    <t xml:space="preserve">«Цифровое развитие Березовского района» 
</t>
  </si>
  <si>
    <t>Отдел транспорта</t>
  </si>
  <si>
    <t xml:space="preserve">«Современная транспортая система Березовского района» 
</t>
  </si>
  <si>
    <t>Комитет по финансам</t>
  </si>
  <si>
    <t>Комитет по земельным ресурсам и управлению муниципальным имуществом</t>
  </si>
  <si>
    <t xml:space="preserve">«Управление муниципальным имуществом в Березовском районе» 
</t>
  </si>
  <si>
    <t xml:space="preserve">«Совершенствование муниципального управления в Березовском районе» 
</t>
  </si>
  <si>
    <t xml:space="preserve">«Устойчивое развитие коренных малочисленных народов Севера в Березовском районе» 
</t>
  </si>
  <si>
    <t>Отдел по бухгалтерскому учету и отчетности</t>
  </si>
  <si>
    <t xml:space="preserve">«Развитие физической культуры, спорта, туризма и молодежной политики в Березовском районе» 
</t>
  </si>
  <si>
    <t>Федеральный бюджет</t>
  </si>
  <si>
    <t>.</t>
  </si>
  <si>
    <t>Бюджет поселений</t>
  </si>
  <si>
    <t>Бюджет  поселений</t>
  </si>
  <si>
    <t>Бюджеты поселений</t>
  </si>
  <si>
    <t>иные источники финансирования</t>
  </si>
  <si>
    <t>"Развитие гражданского общества в Березовском районе"</t>
  </si>
  <si>
    <t>Информационно-аналитический отдел</t>
  </si>
  <si>
    <t>«Создание условий для эффективного управления муниципальными финансами в Березовском районе»</t>
  </si>
  <si>
    <t xml:space="preserve">Обеспечено техническое сопровождение официального сайта органов местного самоуправления муниципального образования Березовский район;                                                                                                                                           обновление и техническое сопровождение баз данных "1-С";                                                                                                                                                                                                                                                                                              оказание информационных услуг с использованием экземпляров системы «Консультант-Плюс»;                                                                                                                             оказание услуг по сопровождению и технической поддержке программного модуля "ГеоКомплекс";                                                                                                                                                               приобресение программного обеспечения "ТехноКад-Муниципалитет",                                                                                                                                   Реализуются мероприятия, направленные на обеспечение деятельности администрации Березовского района.                                                                                                       </t>
  </si>
  <si>
    <t xml:space="preserve">Реализованы мероприятия направленые на решение вопросов по обеспечению выполнения полномочий и функций администрации Березовского района и подведомственных учреждений (МКУ «Хозяйственно-эксплуатационная служба администрации Березовского района», МКУ «Центр бухгалтерского обслуживания»), МКУ «Управления капитального строительства и ремонта Березовского района», Думы Березовского района, Контрольно-счетной палаты.                                                                                                                                                                                                                                                                                                     Осуществление полномочий по образованию и организации деятельности комиссии по делам несовершеннолетних и защите их прав.
</t>
  </si>
  <si>
    <t xml:space="preserve">Регулярное (один раз в неделю) проведение рейдовых мероприятий. Регулярное размещение в СМИ и мобильных мессенджерах тематических памяток и буклетов по пожарной безопасности, безопасности на воде и т.п.                                                                                                                                                                            Реализуются мероприятия, направленные на обеспечение деятельности МКУ "Управление гражданской защиты населения Березовского района" </t>
  </si>
  <si>
    <t xml:space="preserve">Информация по итогам реализации муниципальных программ Березовского района за 1 полугодие 2022 года
</t>
  </si>
  <si>
    <t>Результаты реализации программы за январь-июнь 2022 года</t>
  </si>
  <si>
    <t>Реализация мероприятий запланирована на 3квартал 2022 года.</t>
  </si>
  <si>
    <t xml:space="preserve">Предоставление дотаций из бюджета Березовского района на выравнивание бюджетной обеспеченности городских, сельских поселений.                                                                                                                                                                               Из резервного фонда выделены средства в сумме 1 802,2 тыс. рублей, направленные на исполнение поручений регионального оперативного штаба по предупреждению завоза и распространению коронавирусной инфекции (приобретение средств индивидуальной и коллективной защиты), а также на завершение строительства объекта "Образовательно-культурный комплекс в с. Теги".                                                                                                 Обеспечение деятельности Комитета по финансам.                                                                                                                                                                                                                             Обслуживание муниципального долга Березовского района.                                                                                                                                                                                                                   Предоставление субвенций на осуществление отдельных государственных полномочий (бюджетные ассигнования направлялись в городские и сельские поселения на предоставление субвенций на осуществление государственных полномочий, осуществление первичного воинского учета органами местного самоуправления поселений, муниципальных и городских округов).                                                                                                                                                                                                                                                               Предоставление межбюджетных трансфертов городским и сельским поселениям на реализацию наказов избирателей депутатам Думы Ханты-Мансийского автономного округа - Югры. 
</t>
  </si>
  <si>
    <t xml:space="preserve">Предоставлена 1 субсидия за реализованную продукцию растениеводства закрытого грунта собственного производства, 3 субсидии на содержание маточного поголовья сельскохозяйственных животных.                                                                                                                                                                                                                                                                                                                           </t>
  </si>
  <si>
    <t>Исполнение на 01.07.2022</t>
  </si>
  <si>
    <r>
      <rPr>
        <sz val="12"/>
        <rFont val="Times New Roman"/>
        <family val="1"/>
        <charset val="204"/>
      </rPr>
      <t xml:space="preserve">Проведено 6 заседаний административной комиссии, рассмотрено 49 административных дел, из них: по 19 делам принято решение о назначении наказания в виде штрафа, по 30 делам принято решение о назначении наказания в виде предупреждения.               </t>
    </r>
    <r>
      <rPr>
        <sz val="12"/>
        <color rgb="FFFF0000"/>
        <rFont val="Times New Roman"/>
        <family val="1"/>
        <charset val="204"/>
      </rPr>
      <t xml:space="preserve"> </t>
    </r>
    <r>
      <rPr>
        <sz val="12"/>
        <rFont val="Times New Roman"/>
        <family val="1"/>
        <charset val="204"/>
      </rPr>
      <t xml:space="preserve">                                                                                                                                           Организованы и проведены: беседы, библиотечные уроки, выставки (рисунков, книжные и музейные), спортивные, игровые программы, познавательные конкурсы,  викторины, музейные и литературные гостиные.                                                                                                                                                                                                                                                                                                             Осуществляется реализация переданных полномочий по государственной регистрации актов гражданского состояния.
</t>
    </r>
    <r>
      <rPr>
        <sz val="12"/>
        <color theme="1"/>
        <rFont val="Times New Roman"/>
        <family val="1"/>
        <charset val="204"/>
      </rPr>
      <t xml:space="preserve">
  </t>
    </r>
  </si>
  <si>
    <r>
      <t>Р</t>
    </r>
    <r>
      <rPr>
        <sz val="12"/>
        <rFont val="Times New Roman"/>
        <family val="1"/>
        <charset val="204"/>
      </rPr>
      <t>азвитие материальной технической базы для реализации основных и дополнительных общеобразовательных программ цифрового и гуманитарного профиля, адаптированных общеобразовательных программ (приобретение технических средств обучения, демонстрационного учебного оборудования, наглядных и учебных пособий, расходных материалов, игр, игрушек, расходы на услуги доступа к сети интернет, программное обеспечение</t>
    </r>
    <r>
      <rPr>
        <sz val="12"/>
        <color indexed="8"/>
        <rFont val="Times New Roman"/>
        <family val="1"/>
        <charset val="204"/>
      </rPr>
      <t>).                                                                                                                                                 У</t>
    </r>
    <r>
      <rPr>
        <sz val="12"/>
        <rFont val="Times New Roman"/>
        <family val="1"/>
        <charset val="204"/>
      </rPr>
      <t>частие в региональном этапе Всероссийских конкурсов профессионального мастерства в сфере образования Ханты-Мансийского автономного округа - Югры  "Педагог года Югры 2022".  Проведен муниципальный этап конкурса "Педагог года 2022",</t>
    </r>
    <r>
      <rPr>
        <sz val="12"/>
        <color rgb="FFFF0000"/>
        <rFont val="Times New Roman"/>
        <family val="1"/>
        <charset val="204"/>
      </rPr>
      <t xml:space="preserve"> </t>
    </r>
    <r>
      <rPr>
        <sz val="12"/>
        <rFont val="Times New Roman"/>
        <family val="1"/>
        <charset val="204"/>
      </rPr>
      <t xml:space="preserve">«Ученик года 2022»;
Ведется проектирование и строительство объектов:                                                                                                              
Детский сад пгт. Игрим на 200 мест;                                                                                                                                                                                                                                                                                                                                                Средняя школа в пгт. Березово на 700 мест;                                                                                                                                                                                                                                                                   Средняя общеобразовательная школа в п. Приполярный Березовского района на 160 мест;                                                                                                образовательно-культурный комплекс в д. Хулимсунт на 140 мест;                                                                                                                                                                                                                                 образовательно-культурный комплекс в с. Теги (школа на 100 учащихся) .                </t>
    </r>
    <r>
      <rPr>
        <sz val="12"/>
        <color indexed="8"/>
        <rFont val="Times New Roman"/>
        <family val="1"/>
        <charset val="204"/>
      </rPr>
      <t xml:space="preserve">   </t>
    </r>
  </si>
  <si>
    <t>Заключено 33 соглашения с 24 субъектами малого и среднего предпринимательства на возмещение части затрат (приобретение оборудования, расходы, связанные с арендными платежами за нежилые помещения и предоставленные коммунальные услуги, затраты, связанные с приобретением (доставкой) кормов для с/х животных и приобретения муки для выпечки хлеба). Бюджет региональных проектов освоен на 100%</t>
  </si>
  <si>
    <t xml:space="preserve">Произведена оплата за выполненые услуги, связанные с осуществлением регулярных перевозок пассажиров и багажа автомобильным,  транспортом по муниципальным маршрутам регулярных перевозок в границах Березовского района по регулируемым тарифам.                                                                                                                                                       Пассажиропоток по дорогам зимнего пользования составил - 1 598 пассажиров, выполнено 228 рейса.              Пассажиропоток воздушным транспортом составил 1 821 пассажиров, выполнено 79,5 рейсооборотов.    Пассажиропоток водным транспортом составил 5 109 пассажиров, выполнено  157 рейса.                                                                                                                                                               </t>
  </si>
  <si>
    <t xml:space="preserve"> Реализуются мероприятия, направленные на обеспечение деятельности МАУ  "Березовский медиацентр". </t>
  </si>
  <si>
    <t>В рамках заключенных муниципальных контрактов произведена оплата:                                                                                            1. на выполнение работ по комплексному благоустройству и озеленению территории парка "Сказочный бор" (пгт. Игрим);                                                                                                                                                                                                             2. на выполнение работ по благоустройству "Выставочной площадки" около выставочного зала по ул. Транспортная, 34 и библиотеки по ул. Промышленная, 37 и прилегающей к ней территории (пгт. Игрим)</t>
  </si>
  <si>
    <t xml:space="preserve"> </t>
  </si>
  <si>
    <t>Проведено 64 спортивных и физкультурных мероприятия, из них значимые: первенство Березовского района по силовым видам спорта, Всероссийская массовая лыжная гонка "Лыжня России 2022", открытое первенство пгт. Березово по лыжным гонкам, открытое первенство пгт. Березово по плаванию. Прошел турнир по пауэрлифтингу (жим) в г. Советский, 1 этап соревнований по плаванию "Жемчужина Приобья" г. Урай, Параспартакиада г. Ханты-Мансийск по легкой атлетике. Общее количество участников 2 286 человек. Проведено тестирование по выполнению нормативов испытаний (тестов) среди учащихся общеобразовательных учреждений Березовского района, протестировано 186 человек. В апреле 2022 г. проведен фестиваль ВФСК ГТО в рамках акции "Своих не бросаем", приняли участие 217 детей до 18 лет и 54 взрослых.                                                                                                                                                                  В первом полугодии 2022 г. общий поток организованных туристов и экскурсантов составил 3 506 человек. Проведен муниципальный конкурс ораторского мастерства среди учащихся образовательных организаций Березовского района "Березовские дебаты-2022". Приняли участие 36 конкурсантов из 8 школ района. Организован автопробег, посвященный 77-й годовщине Победы в Великой Отечественной войне 1941-1945 г.</t>
  </si>
  <si>
    <t xml:space="preserve">Временно трудоустроено - 286 человек, в том числе: организация общественных работ - 70 человек;  граждан из числа КМНС - 37 человек; безработных граждан, испытывающих трудности в поиске работы - 8 человек; несовершеннолетних граждан в возрасте от 14 до 18 лет в свободное от учебы время - 171 человека.
Организован и проведен муниципальный этап конкурса работников организаций Березовского района "Оказание первой помощи пострадавшим на производстве". Участвовало 10 конкурсантов из 8 организаций.  Организовано три выставки: оказание первой помощи пострадавшим на производстве, фотовыставка - "Безопасный труд в объективе", "Охрана труда на производстве".  Подготовлены памятки с тиражом 6 000 экземпляров по темам: гарантии беременным женщинам и женщинам, осуществляющим уход за ребенком до достижения ими возраста трех лет; методическое пособие инструктажи 2022; обучение первой помощи пострадавшим на производтсве; учет микроповреждений.                                                                                                                                                                                                                                                                                                                                                                                                                                         </t>
  </si>
  <si>
    <t xml:space="preserve">Заключено 9 соглашений об изъятии недвижимости для муниципальных нужд. В рамках регионального проекта расселено 2 жилых помещения, в т.ч. заключено соглашение об изъятии недвижимости для муниципальных нужд и заключен договор мены с собственником аварийного жилищного фонда.                                                                               Также заключено 2 муниципальных контракта на строительство 2 жилых помещений.                                                                Одной молодой семье выдано свидетельство о получении субсидии на приобретение (строительство) жилья.  20 гражданам направлены уведомления о получени государственного жилищного сертификата (ГЖС). Выдано 4 ГЖС. Признаны участниками ведомственной целевой программы 21 гражданин.                                                                                             Заключено 7 муниципальных контрактов (5 -пгт. Игрим, 2-пгт. Березово) по приобретению жилых помещений для детей-сирот и детей, оставшихся без попечения родителей.                                                                                                   Заключен 1 договор социального найма, 12 дополнительных соглашений.                                                                                          Поставлено на учет в качестве нуждающихся в жилых помещениях по договорам социального найма 11 семей.                                                                                                                                                                                                                                                                                     </t>
  </si>
  <si>
    <t xml:space="preserve">"Реконструкция котельной в пгт. Березово по ул. Аэропорт 6а" - заключен МК № 54/21 от 27.12. 2021 года, получено разрешение на строительство 19.01.2022 года. Осуществляется поставка материалов, ведутся демонтажные работы, выполнено устройство фундамента под здание, ведутся работы по устройству тепловой камеры.                                                                                                                                                                                                                                                                "Строительство блочно-модульной котельной тепловой мощностью 18 МВт с заменой участка тепловой сети в пгт. Игрим" -  заключен МК № 01/22 от 18.01.2022 года, получено разрешение на строительство 20.01.2022 года. Осуществляется поставка материала и оборудования, выполнено устройство фундамента, выполняются работы по устройству оснований (полов) под установку технологического оборудования.                                                                                                                                                                    "Реконструкция и расширение канализационных очистных сооружений до 2000 м3/сут. в пгт. Березово" - получено положительное заключение государственной экспертизы № 86-1-1-3-073540-2021 от 03.12.2021 года. В мае 2022 года проектная документация направлена на проверку достоверности определения сметной стоимости, получение заключения август 2022 года.  Сроки строительства определены 2022-2024 годы.                                                                                                                                                                                                                                                                                                                                                                                                                            Предоставлены субсидии: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по социально ориентированным тарифам;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по цене электрической энергии зоны централизованного электроснабжения;                                                                                                                                                                                                                                                                                                                                                                                           на реализацию полномочий  в сфере жилищно-коммунального комплекса.                                                                                                                                                                                                                                                                                                                                                                              </t>
  </si>
  <si>
    <t>Проведено мероприятие фестиваль-конкурса "Дружба", приняли участие 10 национальностей. Прошли мероприятия, посвященные Дню Победы в Великой Отечественной войне, Празднику весны и труда, Дню семьи, любви и верности, Дню славянской письменности и культуры. В средствах массовой информации размещено более 30 публикаций по мероприятиям, направленнным на создание толерантной среды на основе ценностей многонационального российского общества, общероссийской гражданской идентичности и культурного самосознания, принципов соблюдения прав и свобод.</t>
  </si>
  <si>
    <r>
      <t xml:space="preserve">На территории Березовского района осуществляют деятельность 30 библиотек разной ведомственной принадлежности. Проведено 462 мероприятия, количество посещений составило 6 992 единицы. В формате онлайн проведено 193 мероприятия, количество просмотров - 113 656 единиц. В музеях Березовского района организовано 62 выставочных проекта, 20 массовых мероприятий. Число музейных предметов основного фонда составляет 4 238 ед.                                                                                                                                                                                     Ключевыем событием является </t>
    </r>
    <r>
      <rPr>
        <sz val="12"/>
        <rFont val="Times New Roman"/>
        <family val="1"/>
        <charset val="204"/>
      </rPr>
      <t>участие в конкурсе Президентского фонда культурных инициатив с проектом "Экспозиция "Березовское городище конца 16-18 веков: уникальная локация отражения русского освоения Западной Сибири", в котором одержал победу</t>
    </r>
    <r>
      <rPr>
        <sz val="12"/>
        <color rgb="FFFF0000"/>
        <rFont val="Times New Roman"/>
        <family val="1"/>
        <charset val="204"/>
      </rPr>
      <t>.</t>
    </r>
    <r>
      <rPr>
        <sz val="12"/>
        <color indexed="8"/>
        <rFont val="Times New Roman"/>
        <family val="1"/>
        <charset val="204"/>
      </rPr>
      <t xml:space="preserve">                                                                                                                                 Творческие коллективы и солисты школ искусств приняли участие в мероприятиях на территории Березовского района, ХМАО-Югры, завоевав 168 наград. Проведены традиционные мероприятия: празднование масленницы, фестиваль гражданско-патриотической песни "Патриот", фестиваль детской молодежной моды "Модница", "Вороний день", фестиваль "Национальная кухня" и т.п.                                                                                                                                  Всего проведено 1 184 мероприятия, количество посетителей 55 978 человек. Проведено 385 кинопоказов с количеством зрителей 5 626 человек. </t>
    </r>
  </si>
  <si>
    <t xml:space="preserve">В рамках заключенных муниципальных контрактов оказаны услуги и выполнены работы по: 
оценке рыночной стоимости объектов;
замене газового котла (пгт. Березово, ул. Молодежная 3а, ул. Шнейдер д.27, корп.1,2);
замене водонагревателя (пгт. Березово, ул. Чкалова, 30); страхованию имущества муниципального образования .                                                                                                                                                                 Заключены договора:                                                                                                                                                                                                                                    на отпуск тепловой энергии; энергоснабжения;                                                                                                                                                        с Югорским фондом капитального ремонта многоквартирных домов.                                                                                                                                                                                     </t>
  </si>
  <si>
    <t>Объем финансирования на 2022 год                   (Уточненный план)            тыс. рублей</t>
  </si>
  <si>
    <r>
      <t>Н</t>
    </r>
    <r>
      <rPr>
        <sz val="12"/>
        <rFont val="Times New Roman"/>
        <family val="1"/>
        <charset val="204"/>
      </rPr>
      <t>а территории Березовского района функционировало 17 лагерей  с дневным пребыванием детей на базе образовательных учреждений (п. Ванзетур, пгт. Игрим, с. Саранпауль, с. Теги, п. Светлый, д. Няксимволь,      п. Сосьва, п. Приполярный,  д. Хулимсунт, пгт. Березово).                                                                                                                                           Охват детей составил 1099 человек, из них количество детей, находящихся в трудной жизненной ситуации и нуждающихся в особой защите государства  – 377 человек.                                                                                                                  Заключены 4 договора на оказание услуг по организации отдыха детей и их оздоровления в организациях Отдохнули 74 ребенка (г. Геленджик, п. Сукко Краснодарский край; г. Ижевск Удмуртская республика), из них 21 из числа находящихся в трудной жизненной ситуации. Трудоустроено 112 подростков, из них 67 подростков из числа находящихся в трудной жизненной ситуации. Основной вид деятельности трудоустройства - благоустройство населенных пунктов, помощники вожатого и кастомайзеры.                                                                                                                                                                                                                                                                                                                          Произведены выплаты вознаграждений 106 приемным родителям (в приемных семьях проживает 177 детей).                                                                                                            Заключено 7 муниципальных контрактов, оформлено право собственности на 7 жилых помещений (2-пгт. Березово, 5-пгт. Игрим).</t>
    </r>
  </si>
  <si>
    <r>
      <t>В рамках XIX Международной экологической акции "Спасти и сохранить" на территории Березовского района проведено 41 природоохранных и эколого-просветительских мероприятия. Приняли участие 3 356 человек, высажено 370 деревьев и кустарников. На территории городских и сельских поселений прошел окружной субботник "Мой чистый дом-Югра". Приняли участие 470 человек, убрано 22 м3 хозяйственно-бытового мусора.                                                                                                                                      Проводятся мероприятия по очистке от бытового мусора и древесного хлама берегов и прилегающих акваторий водных объектов.</t>
    </r>
    <r>
      <rPr>
        <sz val="12"/>
        <color rgb="FFFF0000"/>
        <rFont val="Times New Roman"/>
        <family val="1"/>
        <charset val="204"/>
      </rPr>
      <t xml:space="preserve">                                                                                                                     </t>
    </r>
    <r>
      <rPr>
        <sz val="12"/>
        <rFont val="Times New Roman"/>
        <family val="1"/>
        <charset val="204"/>
      </rPr>
      <t xml:space="preserve">Заключены муниципальные контракты на выполнение работ по обустройству площадки временного накопления отходов в п. Приполярный (срок выполнения работ - 3 квартал 2022 г.); на выполнение работ по обустройству площадки временного накопления отходов в д. Хулимсунт ( срок выполнения работ - 3 квартал 2022 г.); на выполнение работ по обустройству площадки временного накопления отходов в с. Няксимволь (работы выполнены, стадия приемки работ).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</si>
</sst>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11"/>
      <color theme="1"/>
      <name val="Calibri"/>
      <family val="2"/>
      <charset val="204"/>
      <scheme val="minor"/>
    </font>
    <font>
      <sz val="12"/>
      <color indexed="8"/>
      <name val="Calibri"/>
      <family val="2"/>
      <charset val="204"/>
    </font>
    <font>
      <sz val="10"/>
      <color indexed="8"/>
      <name val="Times New Roman"/>
      <family val="1"/>
      <charset val="204"/>
    </font>
    <font>
      <sz val="11"/>
      <color rgb="FF006100"/>
      <name val="Calibri"/>
      <family val="2"/>
      <charset val="204"/>
      <scheme val="minor"/>
    </font>
    <font>
      <sz val="12"/>
      <color indexed="8"/>
      <name val="Times New Roman"/>
      <family val="1"/>
      <charset val="204"/>
    </font>
    <font>
      <b/>
      <sz val="16"/>
      <color indexed="8"/>
      <name val="Times New Roman"/>
      <family val="1"/>
      <charset val="204"/>
    </font>
    <font>
      <b/>
      <sz val="14"/>
      <color indexed="8"/>
      <name val="Times New Roman"/>
      <family val="1"/>
      <charset val="204"/>
    </font>
    <font>
      <b/>
      <sz val="16"/>
      <color theme="1"/>
      <name val="Times New Roman"/>
      <family val="1"/>
      <charset val="204"/>
    </font>
    <font>
      <sz val="14"/>
      <color indexed="8"/>
      <name val="Times New Roman"/>
      <family val="1"/>
      <charset val="204"/>
    </font>
    <font>
      <sz val="14"/>
      <name val="Times New Roman"/>
      <family val="1"/>
      <charset val="204"/>
    </font>
    <font>
      <b/>
      <sz val="12"/>
      <color indexed="8"/>
      <name val="Times New Roman"/>
      <family val="1"/>
      <charset val="204"/>
    </font>
    <font>
      <b/>
      <sz val="14"/>
      <name val="Times New Roman"/>
      <family val="1"/>
      <charset val="204"/>
    </font>
    <font>
      <b/>
      <sz val="18"/>
      <color theme="1"/>
      <name val="Calibri"/>
      <family val="2"/>
      <charset val="204"/>
      <scheme val="minor"/>
    </font>
    <font>
      <sz val="12"/>
      <color theme="1"/>
      <name val="Times New Roman"/>
      <family val="1"/>
      <charset val="204"/>
    </font>
    <font>
      <sz val="12"/>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rgb="FFC6EFCE"/>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3" fillId="2" borderId="0" applyNumberFormat="0" applyBorder="0" applyAlignment="0" applyProtection="0"/>
  </cellStyleXfs>
  <cellXfs count="190">
    <xf numFmtId="0" fontId="0" fillId="0" borderId="0" xfId="0"/>
    <xf numFmtId="0" fontId="1" fillId="0" borderId="0" xfId="0" applyFont="1"/>
    <xf numFmtId="0" fontId="1" fillId="0" borderId="0" xfId="0" applyFont="1" applyBorder="1"/>
    <xf numFmtId="0" fontId="0" fillId="0" borderId="0" xfId="0" applyBorder="1"/>
    <xf numFmtId="0" fontId="6" fillId="0" borderId="2"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164" fontId="8" fillId="0" borderId="1"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wrapText="1"/>
    </xf>
    <xf numFmtId="0" fontId="4" fillId="0" borderId="1" xfId="0" applyFont="1" applyFill="1" applyBorder="1" applyAlignment="1">
      <alignment wrapText="1"/>
    </xf>
    <xf numFmtId="0" fontId="4" fillId="0" borderId="4" xfId="0" applyFont="1" applyFill="1" applyBorder="1" applyAlignment="1">
      <alignment wrapText="1"/>
    </xf>
    <xf numFmtId="0" fontId="4" fillId="0" borderId="3" xfId="0" applyFont="1" applyFill="1" applyBorder="1" applyAlignment="1">
      <alignment wrapText="1"/>
    </xf>
    <xf numFmtId="0" fontId="10" fillId="0" borderId="2" xfId="0" applyFont="1" applyFill="1" applyBorder="1" applyAlignment="1">
      <alignment wrapText="1"/>
    </xf>
    <xf numFmtId="164" fontId="8" fillId="0" borderId="10"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164" fontId="8" fillId="0" borderId="18"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18" xfId="0" applyNumberFormat="1"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1" xfId="0" applyFont="1" applyBorder="1" applyAlignment="1">
      <alignment horizontal="center" vertical="top" wrapText="1"/>
    </xf>
    <xf numFmtId="0" fontId="4" fillId="0" borderId="3" xfId="0" applyFont="1" applyFill="1" applyBorder="1" applyAlignment="1">
      <alignment vertical="top" wrapText="1"/>
    </xf>
    <xf numFmtId="164" fontId="8" fillId="0" borderId="3" xfId="0" applyNumberFormat="1" applyFont="1" applyFill="1" applyBorder="1" applyAlignment="1">
      <alignment horizontal="center" vertical="top" wrapText="1"/>
    </xf>
    <xf numFmtId="164" fontId="9" fillId="0" borderId="3" xfId="0" applyNumberFormat="1" applyFont="1" applyFill="1" applyBorder="1" applyAlignment="1">
      <alignment horizontal="center" vertical="top"/>
    </xf>
    <xf numFmtId="164" fontId="8" fillId="0" borderId="1" xfId="0" applyNumberFormat="1" applyFont="1" applyFill="1" applyBorder="1" applyAlignment="1">
      <alignment horizontal="center" vertical="top" wrapText="1"/>
    </xf>
    <xf numFmtId="0" fontId="4" fillId="0" borderId="1" xfId="0" applyFont="1" applyFill="1" applyBorder="1" applyAlignment="1">
      <alignment vertical="top" wrapText="1"/>
    </xf>
    <xf numFmtId="0" fontId="4" fillId="0" borderId="10" xfId="0" applyFont="1" applyFill="1" applyBorder="1" applyAlignment="1">
      <alignment vertical="top"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10" fillId="0" borderId="2" xfId="0" applyFont="1" applyFill="1" applyBorder="1" applyAlignment="1">
      <alignment vertical="center" wrapText="1"/>
    </xf>
    <xf numFmtId="0" fontId="13" fillId="0" borderId="0" xfId="0" applyFont="1" applyAlignment="1">
      <alignment wrapText="1"/>
    </xf>
    <xf numFmtId="0" fontId="14" fillId="0" borderId="1" xfId="0" applyFont="1" applyFill="1" applyBorder="1" applyAlignment="1">
      <alignment wrapText="1"/>
    </xf>
    <xf numFmtId="0" fontId="10"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165" fontId="6" fillId="0" borderId="2"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9" fillId="0" borderId="0" xfId="0" applyNumberFormat="1" applyFont="1" applyFill="1" applyBorder="1" applyAlignment="1">
      <alignment horizontal="center" vertical="center"/>
    </xf>
    <xf numFmtId="165" fontId="9" fillId="0" borderId="3" xfId="0" applyNumberFormat="1" applyFont="1" applyFill="1" applyBorder="1" applyAlignment="1">
      <alignment horizontal="center" vertical="top" wrapText="1"/>
    </xf>
    <xf numFmtId="165" fontId="8" fillId="0" borderId="3" xfId="0" applyNumberFormat="1" applyFont="1" applyFill="1" applyBorder="1" applyAlignment="1">
      <alignment horizontal="center" vertical="top" wrapText="1"/>
    </xf>
    <xf numFmtId="165" fontId="8" fillId="0" borderId="16" xfId="0" applyNumberFormat="1" applyFont="1" applyFill="1" applyBorder="1" applyAlignment="1">
      <alignment horizontal="center" vertical="center" wrapText="1"/>
    </xf>
    <xf numFmtId="165" fontId="9" fillId="0" borderId="20" xfId="0" applyNumberFormat="1" applyFont="1" applyFill="1" applyBorder="1" applyAlignment="1">
      <alignment horizontal="center" vertical="center"/>
    </xf>
    <xf numFmtId="165" fontId="8" fillId="0" borderId="12" xfId="0" applyNumberFormat="1" applyFont="1" applyFill="1" applyBorder="1" applyAlignment="1">
      <alignment horizontal="center" vertical="center" wrapText="1"/>
    </xf>
    <xf numFmtId="165" fontId="9" fillId="0" borderId="4" xfId="0" applyNumberFormat="1" applyFont="1" applyFill="1" applyBorder="1" applyAlignment="1">
      <alignment horizontal="center" vertical="center"/>
    </xf>
    <xf numFmtId="165" fontId="8" fillId="0" borderId="17"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9" fillId="0" borderId="18" xfId="0" applyNumberFormat="1" applyFont="1" applyFill="1" applyBorder="1" applyAlignment="1">
      <alignment horizontal="center" vertical="top" wrapText="1"/>
    </xf>
    <xf numFmtId="165" fontId="8" fillId="0" borderId="1" xfId="0" applyNumberFormat="1" applyFont="1" applyFill="1" applyBorder="1" applyAlignment="1">
      <alignment horizontal="center" vertical="top" wrapText="1"/>
    </xf>
    <xf numFmtId="165" fontId="9" fillId="0" borderId="3" xfId="0" applyNumberFormat="1" applyFont="1" applyFill="1" applyBorder="1" applyAlignment="1">
      <alignment horizontal="center" vertical="center"/>
    </xf>
    <xf numFmtId="165" fontId="9" fillId="0" borderId="1" xfId="0" applyNumberFormat="1" applyFont="1" applyFill="1" applyBorder="1" applyAlignment="1">
      <alignment horizontal="center" vertical="top"/>
    </xf>
    <xf numFmtId="165" fontId="8" fillId="0" borderId="4" xfId="0" applyNumberFormat="1" applyFont="1" applyFill="1" applyBorder="1" applyAlignment="1">
      <alignment horizontal="center" vertical="center" wrapText="1"/>
    </xf>
    <xf numFmtId="165" fontId="9" fillId="0" borderId="3" xfId="0" applyNumberFormat="1" applyFont="1" applyFill="1" applyBorder="1" applyAlignment="1">
      <alignment horizontal="center" vertical="top"/>
    </xf>
    <xf numFmtId="165" fontId="9" fillId="0" borderId="14" xfId="0" applyNumberFormat="1" applyFont="1" applyFill="1" applyBorder="1" applyAlignment="1">
      <alignment horizontal="center" vertical="center"/>
    </xf>
    <xf numFmtId="165" fontId="9" fillId="0" borderId="12" xfId="0" applyNumberFormat="1" applyFont="1" applyFill="1" applyBorder="1" applyAlignment="1">
      <alignment horizontal="center" vertical="top"/>
    </xf>
    <xf numFmtId="165" fontId="8" fillId="0" borderId="12" xfId="0" applyNumberFormat="1" applyFont="1" applyFill="1" applyBorder="1" applyAlignment="1">
      <alignment horizontal="center" vertical="top" wrapText="1"/>
    </xf>
    <xf numFmtId="165" fontId="9" fillId="0" borderId="10" xfId="0" applyNumberFormat="1" applyFont="1" applyFill="1" applyBorder="1" applyAlignment="1">
      <alignment horizontal="center" vertical="center" wrapText="1"/>
    </xf>
    <xf numFmtId="165" fontId="9" fillId="0" borderId="3" xfId="0" applyNumberFormat="1" applyFont="1" applyFill="1" applyBorder="1" applyAlignment="1">
      <alignment horizontal="center" vertical="center" wrapText="1"/>
    </xf>
    <xf numFmtId="165" fontId="9" fillId="0" borderId="15" xfId="0" applyNumberFormat="1" applyFont="1" applyFill="1" applyBorder="1" applyAlignment="1">
      <alignment horizontal="center" vertical="top"/>
    </xf>
    <xf numFmtId="165" fontId="11" fillId="0" borderId="2" xfId="0" applyNumberFormat="1" applyFont="1" applyFill="1" applyBorder="1" applyAlignment="1">
      <alignment horizontal="center" vertical="center"/>
    </xf>
    <xf numFmtId="165" fontId="9" fillId="0" borderId="18" xfId="0" applyNumberFormat="1" applyFont="1" applyFill="1" applyBorder="1" applyAlignment="1">
      <alignment horizontal="center" vertical="center"/>
    </xf>
    <xf numFmtId="165" fontId="8" fillId="0" borderId="18" xfId="0" applyNumberFormat="1" applyFont="1" applyFill="1" applyBorder="1" applyAlignment="1">
      <alignment horizontal="center" vertical="center" wrapText="1"/>
    </xf>
    <xf numFmtId="165" fontId="9" fillId="0" borderId="10" xfId="0" applyNumberFormat="1" applyFont="1" applyFill="1" applyBorder="1" applyAlignment="1">
      <alignment horizontal="center" vertical="center"/>
    </xf>
    <xf numFmtId="165" fontId="8" fillId="0" borderId="10"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xf>
    <xf numFmtId="165" fontId="5" fillId="0" borderId="4" xfId="0"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165" fontId="5" fillId="0" borderId="3" xfId="0" applyNumberFormat="1"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165" fontId="9" fillId="0" borderId="15" xfId="0" applyNumberFormat="1" applyFont="1" applyFill="1" applyBorder="1" applyAlignment="1">
      <alignment horizontal="center" vertical="center"/>
    </xf>
    <xf numFmtId="165" fontId="7" fillId="0" borderId="18" xfId="0" applyNumberFormat="1" applyFont="1" applyFill="1" applyBorder="1" applyAlignment="1">
      <alignment horizontal="center" vertical="center"/>
    </xf>
    <xf numFmtId="165" fontId="5" fillId="0" borderId="12" xfId="0" applyNumberFormat="1" applyFont="1" applyFill="1" applyBorder="1" applyAlignment="1">
      <alignment horizontal="center" vertical="center" wrapText="1"/>
    </xf>
    <xf numFmtId="165" fontId="11" fillId="0" borderId="12" xfId="0" applyNumberFormat="1" applyFont="1" applyFill="1" applyBorder="1" applyAlignment="1">
      <alignment horizontal="center" vertical="center"/>
    </xf>
    <xf numFmtId="165" fontId="6" fillId="0" borderId="12" xfId="0" applyNumberFormat="1" applyFont="1" applyFill="1" applyBorder="1" applyAlignment="1">
      <alignment horizontal="center" vertical="center" wrapText="1"/>
    </xf>
    <xf numFmtId="0" fontId="1" fillId="0" borderId="0" xfId="0" applyFont="1" applyFill="1" applyBorder="1"/>
    <xf numFmtId="0" fontId="1" fillId="0" borderId="0" xfId="0" applyFont="1" applyFill="1"/>
    <xf numFmtId="0" fontId="0" fillId="0" borderId="0" xfId="0" applyFill="1"/>
    <xf numFmtId="0" fontId="3" fillId="0" borderId="0" xfId="1" applyFill="1"/>
    <xf numFmtId="0" fontId="2" fillId="0" borderId="0" xfId="0" applyFont="1" applyFill="1" applyAlignment="1">
      <alignment horizontal="center" wrapText="1"/>
    </xf>
    <xf numFmtId="0" fontId="1" fillId="0" borderId="15" xfId="0" applyFont="1" applyFill="1" applyBorder="1"/>
    <xf numFmtId="0" fontId="0" fillId="0" borderId="26" xfId="0" applyBorder="1" applyAlignment="1">
      <alignment wrapText="1"/>
    </xf>
    <xf numFmtId="0" fontId="0" fillId="0" borderId="26" xfId="0" applyBorder="1" applyAlignment="1"/>
    <xf numFmtId="0" fontId="1" fillId="0" borderId="4" xfId="0" applyFont="1" applyFill="1" applyBorder="1" applyAlignment="1">
      <alignment horizontal="center" vertical="top"/>
    </xf>
    <xf numFmtId="0" fontId="0" fillId="0" borderId="12" xfId="0" applyFill="1" applyBorder="1" applyAlignment="1">
      <alignment horizontal="center" vertical="top"/>
    </xf>
    <xf numFmtId="0" fontId="0" fillId="0" borderId="18" xfId="0" applyFill="1" applyBorder="1" applyAlignment="1">
      <alignment horizontal="center" vertical="top"/>
    </xf>
    <xf numFmtId="0" fontId="8" fillId="0" borderId="5" xfId="0" applyFont="1" applyFill="1" applyBorder="1" applyAlignment="1">
      <alignment horizontal="center" vertical="top" wrapText="1"/>
    </xf>
    <xf numFmtId="0" fontId="0" fillId="0" borderId="12" xfId="0" applyFill="1" applyBorder="1" applyAlignment="1">
      <alignment horizontal="center" vertical="top" wrapText="1"/>
    </xf>
    <xf numFmtId="0" fontId="0" fillId="0" borderId="10" xfId="0" applyFill="1" applyBorder="1" applyAlignment="1">
      <alignment horizontal="center" vertical="top" wrapText="1"/>
    </xf>
    <xf numFmtId="49" fontId="12" fillId="0" borderId="0" xfId="0" applyNumberFormat="1" applyFont="1" applyBorder="1" applyAlignment="1">
      <alignment horizontal="center" wrapText="1"/>
    </xf>
    <xf numFmtId="0" fontId="8" fillId="0" borderId="12"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28"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29" xfId="0" applyFont="1" applyFill="1" applyBorder="1" applyAlignment="1">
      <alignment horizontal="center" vertical="top" wrapText="1"/>
    </xf>
    <xf numFmtId="0" fontId="14" fillId="0" borderId="21" xfId="0" applyFont="1" applyFill="1" applyBorder="1" applyAlignment="1">
      <alignment vertical="top" wrapText="1"/>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26" xfId="0" applyFill="1" applyBorder="1" applyAlignment="1">
      <alignment vertical="top" wrapText="1"/>
    </xf>
    <xf numFmtId="0" fontId="0" fillId="0" borderId="0" xfId="0" applyFill="1" applyAlignment="1">
      <alignment vertical="top" wrapText="1"/>
    </xf>
    <xf numFmtId="0" fontId="0" fillId="0" borderId="27" xfId="0" applyFill="1" applyBorder="1" applyAlignment="1">
      <alignment vertical="top" wrapText="1"/>
    </xf>
    <xf numFmtId="0" fontId="0" fillId="0" borderId="24" xfId="0" applyFill="1" applyBorder="1" applyAlignment="1">
      <alignment vertical="top" wrapText="1"/>
    </xf>
    <xf numFmtId="0" fontId="0" fillId="0" borderId="15" xfId="0" applyFill="1" applyBorder="1" applyAlignment="1">
      <alignment vertical="top" wrapText="1"/>
    </xf>
    <xf numFmtId="0" fontId="0" fillId="0" borderId="25" xfId="0" applyFill="1" applyBorder="1" applyAlignment="1">
      <alignment vertical="top" wrapText="1"/>
    </xf>
    <xf numFmtId="0" fontId="4" fillId="0" borderId="2" xfId="0" applyFont="1" applyBorder="1" applyAlignment="1">
      <alignment horizontal="center" vertical="top" wrapText="1"/>
    </xf>
    <xf numFmtId="0" fontId="5" fillId="0" borderId="26" xfId="0" applyFont="1" applyBorder="1" applyAlignment="1">
      <alignment horizontal="center" vertical="top"/>
    </xf>
    <xf numFmtId="0" fontId="5" fillId="0" borderId="30" xfId="0" applyFont="1" applyBorder="1" applyAlignment="1">
      <alignment horizontal="center" vertical="top"/>
    </xf>
    <xf numFmtId="0" fontId="5" fillId="0" borderId="31" xfId="0" applyFont="1" applyBorder="1" applyAlignment="1">
      <alignment horizontal="center" vertical="top"/>
    </xf>
    <xf numFmtId="0" fontId="5" fillId="0" borderId="24" xfId="0" applyFont="1" applyBorder="1" applyAlignment="1">
      <alignment horizontal="center" vertical="top"/>
    </xf>
    <xf numFmtId="0" fontId="5" fillId="0" borderId="32" xfId="0" applyFont="1" applyBorder="1" applyAlignment="1">
      <alignment horizontal="center" vertical="top"/>
    </xf>
    <xf numFmtId="0" fontId="1" fillId="0" borderId="11" xfId="0" applyFont="1" applyFill="1" applyBorder="1" applyAlignment="1">
      <alignment horizontal="center" vertical="top"/>
    </xf>
    <xf numFmtId="0" fontId="1" fillId="0" borderId="13" xfId="0" applyFont="1" applyFill="1" applyBorder="1" applyAlignment="1">
      <alignment horizontal="center" vertical="top"/>
    </xf>
    <xf numFmtId="0" fontId="8" fillId="0" borderId="2"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1" fillId="0" borderId="6" xfId="0" applyFont="1" applyFill="1" applyBorder="1" applyAlignment="1">
      <alignment horizontal="center" vertical="top"/>
    </xf>
    <xf numFmtId="0" fontId="1" fillId="0" borderId="7" xfId="0" applyFont="1" applyFill="1" applyBorder="1" applyAlignment="1">
      <alignment horizontal="center" vertical="top"/>
    </xf>
    <xf numFmtId="0" fontId="1" fillId="0" borderId="9" xfId="0" applyFont="1" applyFill="1" applyBorder="1" applyAlignment="1">
      <alignment horizontal="center" vertical="top"/>
    </xf>
    <xf numFmtId="0" fontId="1" fillId="0" borderId="8" xfId="0" applyFont="1" applyFill="1" applyBorder="1" applyAlignment="1">
      <alignment horizontal="center" vertical="top"/>
    </xf>
    <xf numFmtId="0" fontId="8" fillId="0" borderId="30" xfId="0" applyFont="1" applyFill="1" applyBorder="1" applyAlignment="1">
      <alignment horizontal="center" vertical="top" wrapText="1"/>
    </xf>
    <xf numFmtId="0" fontId="0" fillId="0" borderId="31" xfId="0" applyFill="1" applyBorder="1" applyAlignment="1">
      <alignment horizontal="center" vertical="top" wrapTex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4" fillId="0" borderId="3" xfId="0" applyFont="1" applyBorder="1" applyAlignment="1">
      <alignment horizontal="center" vertical="top" wrapText="1"/>
    </xf>
    <xf numFmtId="0" fontId="5" fillId="0" borderId="5" xfId="0" applyFont="1" applyBorder="1" applyAlignment="1">
      <alignment horizontal="center" vertical="top"/>
    </xf>
    <xf numFmtId="0" fontId="5" fillId="0" borderId="12" xfId="0" applyFont="1" applyBorder="1" applyAlignment="1">
      <alignment horizontal="center" vertical="top"/>
    </xf>
    <xf numFmtId="0" fontId="5" fillId="0" borderId="10" xfId="0" applyFont="1" applyBorder="1" applyAlignment="1">
      <alignment horizontal="center" vertical="top"/>
    </xf>
    <xf numFmtId="0" fontId="1" fillId="0" borderId="6" xfId="0" applyFont="1" applyBorder="1" applyAlignment="1">
      <alignment horizontal="left" vertical="top" indent="1"/>
    </xf>
    <xf numFmtId="0" fontId="1" fillId="0" borderId="8" xfId="0" applyFont="1" applyBorder="1" applyAlignment="1">
      <alignment horizontal="left" vertical="top" indent="1"/>
    </xf>
    <xf numFmtId="0" fontId="1" fillId="0" borderId="19" xfId="0" applyFont="1" applyFill="1" applyBorder="1" applyAlignment="1">
      <alignment horizontal="center" vertical="top"/>
    </xf>
    <xf numFmtId="0" fontId="15" fillId="0" borderId="22" xfId="0" applyFont="1" applyFill="1" applyBorder="1" applyAlignment="1">
      <alignment vertical="top" wrapText="1"/>
    </xf>
    <xf numFmtId="0" fontId="15" fillId="0" borderId="23" xfId="0" applyFont="1" applyFill="1" applyBorder="1" applyAlignment="1">
      <alignment vertical="top" wrapText="1"/>
    </xf>
    <xf numFmtId="0" fontId="15" fillId="0" borderId="26" xfId="0" applyFont="1" applyFill="1" applyBorder="1" applyAlignment="1">
      <alignment vertical="top" wrapText="1"/>
    </xf>
    <xf numFmtId="0" fontId="15" fillId="0" borderId="0" xfId="0" applyFont="1" applyFill="1" applyBorder="1" applyAlignment="1">
      <alignment vertical="top" wrapText="1"/>
    </xf>
    <xf numFmtId="0" fontId="15" fillId="0" borderId="27" xfId="0" applyFont="1" applyFill="1" applyBorder="1" applyAlignment="1">
      <alignment vertical="top" wrapText="1"/>
    </xf>
    <xf numFmtId="0" fontId="15" fillId="0" borderId="24" xfId="0" applyFont="1" applyFill="1" applyBorder="1" applyAlignment="1">
      <alignment vertical="top" wrapText="1"/>
    </xf>
    <xf numFmtId="0" fontId="15" fillId="0" borderId="15" xfId="0" applyFont="1" applyFill="1" applyBorder="1" applyAlignment="1">
      <alignment vertical="top" wrapText="1"/>
    </xf>
    <xf numFmtId="0" fontId="15" fillId="0" borderId="25" xfId="0" applyFont="1" applyFill="1" applyBorder="1" applyAlignment="1">
      <alignment vertical="top" wrapText="1"/>
    </xf>
    <xf numFmtId="0" fontId="14" fillId="0" borderId="22" xfId="0" applyFont="1" applyFill="1" applyBorder="1" applyAlignment="1">
      <alignment vertical="top" wrapText="1"/>
    </xf>
    <xf numFmtId="0" fontId="14" fillId="0" borderId="23" xfId="0" applyFont="1" applyFill="1" applyBorder="1" applyAlignment="1">
      <alignment vertical="top" wrapText="1"/>
    </xf>
    <xf numFmtId="0" fontId="14" fillId="0" borderId="26" xfId="0" applyFont="1" applyFill="1" applyBorder="1" applyAlignment="1">
      <alignment vertical="top" wrapText="1"/>
    </xf>
    <xf numFmtId="0" fontId="14" fillId="0" borderId="0" xfId="0" applyFont="1" applyFill="1" applyBorder="1" applyAlignment="1">
      <alignment vertical="top" wrapText="1"/>
    </xf>
    <xf numFmtId="0" fontId="14" fillId="0" borderId="27" xfId="0" applyFont="1" applyFill="1" applyBorder="1" applyAlignment="1">
      <alignment vertical="top" wrapText="1"/>
    </xf>
    <xf numFmtId="0" fontId="14" fillId="0" borderId="24" xfId="0" applyFont="1" applyFill="1" applyBorder="1" applyAlignment="1">
      <alignment vertical="top" wrapText="1"/>
    </xf>
    <xf numFmtId="0" fontId="14" fillId="0" borderId="15" xfId="0" applyFont="1" applyFill="1" applyBorder="1" applyAlignment="1">
      <alignment vertical="top" wrapText="1"/>
    </xf>
    <xf numFmtId="0" fontId="14" fillId="0" borderId="25" xfId="0" applyFont="1" applyFill="1" applyBorder="1" applyAlignment="1">
      <alignment vertical="top" wrapText="1"/>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13" fillId="0" borderId="23" xfId="0" applyFont="1" applyFill="1" applyBorder="1" applyAlignment="1">
      <alignment vertical="top" wrapText="1"/>
    </xf>
    <xf numFmtId="0" fontId="13" fillId="0" borderId="26" xfId="0" applyFont="1" applyFill="1" applyBorder="1" applyAlignment="1">
      <alignment vertical="top" wrapText="1"/>
    </xf>
    <xf numFmtId="0" fontId="13" fillId="0" borderId="0" xfId="0" applyFont="1" applyFill="1" applyBorder="1" applyAlignment="1">
      <alignment vertical="top" wrapText="1"/>
    </xf>
    <xf numFmtId="0" fontId="13" fillId="0" borderId="27" xfId="0" applyFont="1" applyFill="1" applyBorder="1" applyAlignment="1">
      <alignment vertical="top" wrapText="1"/>
    </xf>
    <xf numFmtId="0" fontId="13" fillId="0" borderId="24" xfId="0" applyFont="1" applyFill="1" applyBorder="1" applyAlignment="1">
      <alignment vertical="top" wrapText="1"/>
    </xf>
    <xf numFmtId="0" fontId="13" fillId="0" borderId="15" xfId="0" applyFont="1" applyFill="1" applyBorder="1" applyAlignment="1">
      <alignment vertical="top" wrapText="1"/>
    </xf>
    <xf numFmtId="0" fontId="13" fillId="0" borderId="25" xfId="0" applyFont="1" applyFill="1" applyBorder="1" applyAlignment="1">
      <alignment vertical="top"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4"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0" fontId="6"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15" xfId="0" applyFont="1" applyBorder="1" applyAlignment="1">
      <alignment horizontal="center" vertical="top" wrapText="1"/>
    </xf>
    <xf numFmtId="0" fontId="4" fillId="0" borderId="25" xfId="0" applyFont="1" applyBorder="1" applyAlignment="1">
      <alignment horizontal="center" vertical="top" wrapText="1"/>
    </xf>
    <xf numFmtId="0" fontId="4" fillId="0" borderId="21" xfId="0" applyFont="1" applyFill="1" applyBorder="1" applyAlignment="1">
      <alignment vertical="top" wrapText="1"/>
    </xf>
    <xf numFmtId="0" fontId="4" fillId="0" borderId="22" xfId="0" applyFont="1" applyFill="1" applyBorder="1" applyAlignment="1">
      <alignment vertical="top" wrapText="1"/>
    </xf>
    <xf numFmtId="0" fontId="4" fillId="0" borderId="23" xfId="0" applyFont="1" applyFill="1" applyBorder="1" applyAlignment="1">
      <alignment vertical="top" wrapText="1"/>
    </xf>
    <xf numFmtId="0" fontId="4" fillId="0" borderId="26" xfId="0" applyFont="1" applyFill="1" applyBorder="1" applyAlignment="1">
      <alignment vertical="top"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4" fillId="0" borderId="24" xfId="0" applyFont="1" applyFill="1" applyBorder="1" applyAlignment="1">
      <alignment vertical="top" wrapText="1"/>
    </xf>
    <xf numFmtId="0" fontId="4" fillId="0" borderId="15" xfId="0" applyFont="1" applyFill="1" applyBorder="1" applyAlignment="1">
      <alignment vertical="top" wrapText="1"/>
    </xf>
    <xf numFmtId="0" fontId="4" fillId="0" borderId="25" xfId="0" applyFont="1" applyFill="1" applyBorder="1" applyAlignment="1">
      <alignmen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25" xfId="0" applyFont="1" applyFill="1" applyBorder="1" applyAlignment="1">
      <alignment horizontal="left" vertical="top" wrapText="1"/>
    </xf>
  </cellXfs>
  <cellStyles count="2">
    <cellStyle name="Обычный" xfId="0" builtinId="0"/>
    <cellStyle name="Хороший" xfId="1"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X111"/>
  <sheetViews>
    <sheetView tabSelected="1" topLeftCell="A49" zoomScale="70" zoomScaleNormal="70" workbookViewId="0">
      <selection activeCell="W58" sqref="W58"/>
    </sheetView>
  </sheetViews>
  <sheetFormatPr defaultRowHeight="15" x14ac:dyDescent="0.25"/>
  <cols>
    <col min="1" max="1" width="5.7109375" customWidth="1"/>
    <col min="2" max="2" width="29.42578125" customWidth="1"/>
    <col min="3" max="3" width="23.7109375" customWidth="1"/>
    <col min="4" max="4" width="23.28515625" customWidth="1"/>
    <col min="5" max="5" width="23.140625" customWidth="1"/>
    <col min="6" max="6" width="18.85546875" customWidth="1"/>
    <col min="7" max="7" width="13" customWidth="1"/>
    <col min="8" max="8" width="0.140625" customWidth="1"/>
    <col min="9" max="12" width="9.140625" hidden="1" customWidth="1"/>
    <col min="16" max="16" width="9.140625" customWidth="1"/>
    <col min="22" max="22" width="27.7109375" customWidth="1"/>
    <col min="23" max="23" width="41.85546875" customWidth="1"/>
  </cols>
  <sheetData>
    <row r="2" spans="1:76" ht="24" customHeight="1" thickBot="1" x14ac:dyDescent="0.4">
      <c r="A2" s="93" t="s">
        <v>63</v>
      </c>
      <c r="B2" s="93"/>
      <c r="C2" s="93"/>
      <c r="D2" s="93"/>
      <c r="E2" s="93"/>
      <c r="F2" s="93"/>
      <c r="G2" s="93"/>
      <c r="H2" s="93"/>
      <c r="I2" s="93"/>
      <c r="J2" s="93"/>
      <c r="K2" s="93"/>
      <c r="L2" s="93"/>
      <c r="M2" s="93"/>
      <c r="N2" s="93"/>
      <c r="O2" s="93"/>
      <c r="P2" s="93"/>
      <c r="Q2" s="93"/>
      <c r="R2" s="93"/>
      <c r="S2" s="93"/>
      <c r="T2" s="93"/>
      <c r="U2" s="93"/>
      <c r="V2" s="93"/>
    </row>
    <row r="3" spans="1:76" ht="47.25" customHeight="1" x14ac:dyDescent="0.25">
      <c r="A3" s="132" t="s">
        <v>37</v>
      </c>
      <c r="B3" s="108" t="s">
        <v>15</v>
      </c>
      <c r="C3" s="126" t="s">
        <v>16</v>
      </c>
      <c r="D3" s="126" t="s">
        <v>0</v>
      </c>
      <c r="E3" s="108" t="s">
        <v>83</v>
      </c>
      <c r="F3" s="108" t="s">
        <v>68</v>
      </c>
      <c r="G3" s="108"/>
      <c r="H3" s="1"/>
      <c r="I3" s="1"/>
      <c r="J3" s="1"/>
      <c r="K3" s="1"/>
      <c r="L3" s="1"/>
      <c r="M3" s="169" t="s">
        <v>64</v>
      </c>
      <c r="N3" s="170"/>
      <c r="O3" s="170"/>
      <c r="P3" s="170"/>
      <c r="Q3" s="170"/>
      <c r="R3" s="170"/>
      <c r="S3" s="170"/>
      <c r="T3" s="170"/>
      <c r="U3" s="170"/>
      <c r="V3" s="171"/>
    </row>
    <row r="4" spans="1:76" ht="35.25" customHeight="1" thickBot="1" x14ac:dyDescent="0.3">
      <c r="A4" s="133"/>
      <c r="B4" s="128"/>
      <c r="C4" s="127"/>
      <c r="D4" s="127"/>
      <c r="E4" s="128"/>
      <c r="F4" s="23" t="s">
        <v>13</v>
      </c>
      <c r="G4" s="24" t="s">
        <v>14</v>
      </c>
      <c r="H4" s="2"/>
      <c r="I4" s="2"/>
      <c r="J4" s="2"/>
      <c r="K4" s="2"/>
      <c r="L4" s="2"/>
      <c r="M4" s="172"/>
      <c r="N4" s="173"/>
      <c r="O4" s="173"/>
      <c r="P4" s="173"/>
      <c r="Q4" s="173"/>
      <c r="R4" s="173"/>
      <c r="S4" s="173"/>
      <c r="T4" s="173"/>
      <c r="U4" s="173"/>
      <c r="V4" s="174"/>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row>
    <row r="5" spans="1:76" ht="33" customHeight="1" x14ac:dyDescent="0.25">
      <c r="A5" s="120">
        <v>1</v>
      </c>
      <c r="B5" s="116" t="s">
        <v>36</v>
      </c>
      <c r="C5" s="90" t="s">
        <v>35</v>
      </c>
      <c r="D5" s="34" t="s">
        <v>1</v>
      </c>
      <c r="E5" s="41">
        <f>E6+E7+E8+E9</f>
        <v>2695901.3000000003</v>
      </c>
      <c r="F5" s="41">
        <f>F6+F7+F8+F9</f>
        <v>911272.9</v>
      </c>
      <c r="G5" s="21">
        <f>F5/E5*100</f>
        <v>33.802161080600392</v>
      </c>
      <c r="H5" s="79"/>
      <c r="I5" s="79"/>
      <c r="J5" s="79"/>
      <c r="K5" s="79"/>
      <c r="L5" s="79"/>
      <c r="M5" s="175" t="s">
        <v>70</v>
      </c>
      <c r="N5" s="176"/>
      <c r="O5" s="176"/>
      <c r="P5" s="176"/>
      <c r="Q5" s="176"/>
      <c r="R5" s="176"/>
      <c r="S5" s="176"/>
      <c r="T5" s="176"/>
      <c r="U5" s="176"/>
      <c r="V5" s="177"/>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row>
    <row r="6" spans="1:76" ht="33" customHeight="1" x14ac:dyDescent="0.25">
      <c r="A6" s="121"/>
      <c r="B6" s="117"/>
      <c r="C6" s="94"/>
      <c r="D6" s="31" t="s">
        <v>51</v>
      </c>
      <c r="E6" s="42">
        <v>45446.1</v>
      </c>
      <c r="F6" s="42">
        <v>26614.799999999999</v>
      </c>
      <c r="G6" s="8">
        <f>F6/E6*100</f>
        <v>58.563441087354029</v>
      </c>
      <c r="H6" s="80"/>
      <c r="I6" s="80"/>
      <c r="J6" s="80"/>
      <c r="K6" s="80"/>
      <c r="L6" s="80"/>
      <c r="M6" s="178"/>
      <c r="N6" s="179"/>
      <c r="O6" s="179"/>
      <c r="P6" s="179"/>
      <c r="Q6" s="179"/>
      <c r="R6" s="179"/>
      <c r="S6" s="179"/>
      <c r="T6" s="179"/>
      <c r="U6" s="179"/>
      <c r="V6" s="180"/>
    </row>
    <row r="7" spans="1:76" ht="33.75" customHeight="1" x14ac:dyDescent="0.25">
      <c r="A7" s="121"/>
      <c r="B7" s="117"/>
      <c r="C7" s="94"/>
      <c r="D7" s="31" t="s">
        <v>12</v>
      </c>
      <c r="E7" s="42">
        <v>2137701.2000000002</v>
      </c>
      <c r="F7" s="42">
        <v>676769.6</v>
      </c>
      <c r="G7" s="8">
        <f>F7/E7*100</f>
        <v>31.658755676424743</v>
      </c>
      <c r="H7" s="80"/>
      <c r="I7" s="80"/>
      <c r="J7" s="80"/>
      <c r="K7" s="80"/>
      <c r="L7" s="80"/>
      <c r="M7" s="178"/>
      <c r="N7" s="179"/>
      <c r="O7" s="179"/>
      <c r="P7" s="179"/>
      <c r="Q7" s="179"/>
      <c r="R7" s="179"/>
      <c r="S7" s="179"/>
      <c r="T7" s="179"/>
      <c r="U7" s="179"/>
      <c r="V7" s="180"/>
    </row>
    <row r="8" spans="1:76" ht="32.25" customHeight="1" x14ac:dyDescent="0.25">
      <c r="A8" s="122"/>
      <c r="B8" s="118"/>
      <c r="C8" s="94"/>
      <c r="D8" s="32" t="s">
        <v>11</v>
      </c>
      <c r="E8" s="56">
        <v>512754</v>
      </c>
      <c r="F8" s="56">
        <v>207888.5</v>
      </c>
      <c r="G8" s="13">
        <f>F8/E8*100</f>
        <v>40.543515994024425</v>
      </c>
      <c r="H8" s="80"/>
      <c r="I8" s="80"/>
      <c r="J8" s="80"/>
      <c r="K8" s="80"/>
      <c r="L8" s="80"/>
      <c r="M8" s="178"/>
      <c r="N8" s="179"/>
      <c r="O8" s="179"/>
      <c r="P8" s="179"/>
      <c r="Q8" s="179"/>
      <c r="R8" s="179"/>
      <c r="S8" s="179"/>
      <c r="T8" s="179"/>
      <c r="U8" s="179"/>
      <c r="V8" s="180"/>
    </row>
    <row r="9" spans="1:76" ht="93.75" customHeight="1" thickBot="1" x14ac:dyDescent="0.3">
      <c r="A9" s="123"/>
      <c r="B9" s="119"/>
      <c r="C9" s="95"/>
      <c r="D9" s="25" t="s">
        <v>53</v>
      </c>
      <c r="E9" s="45">
        <v>0</v>
      </c>
      <c r="F9" s="45">
        <v>0</v>
      </c>
      <c r="G9" s="26">
        <v>0</v>
      </c>
      <c r="H9" s="80"/>
      <c r="I9" s="80"/>
      <c r="J9" s="80"/>
      <c r="K9" s="80"/>
      <c r="L9" s="80"/>
      <c r="M9" s="181"/>
      <c r="N9" s="182"/>
      <c r="O9" s="182"/>
      <c r="P9" s="182"/>
      <c r="Q9" s="182"/>
      <c r="R9" s="182"/>
      <c r="S9" s="182"/>
      <c r="T9" s="182"/>
      <c r="U9" s="182"/>
      <c r="V9" s="183"/>
    </row>
    <row r="10" spans="1:76" ht="32.25" customHeight="1" x14ac:dyDescent="0.25">
      <c r="A10" s="120">
        <v>2</v>
      </c>
      <c r="B10" s="116" t="s">
        <v>18</v>
      </c>
      <c r="C10" s="90" t="s">
        <v>17</v>
      </c>
      <c r="D10" s="17" t="s">
        <v>1</v>
      </c>
      <c r="E10" s="41">
        <f>E11+E12+E13+E14</f>
        <v>181453.9</v>
      </c>
      <c r="F10" s="41">
        <f>F11+F12+F13+F14</f>
        <v>60705.7</v>
      </c>
      <c r="G10" s="41">
        <f>F10/E10*100</f>
        <v>33.455164094020574</v>
      </c>
      <c r="H10" s="80"/>
      <c r="I10" s="80"/>
      <c r="J10" s="80"/>
      <c r="K10" s="80"/>
      <c r="L10" s="80"/>
      <c r="M10" s="175" t="s">
        <v>84</v>
      </c>
      <c r="N10" s="176"/>
      <c r="O10" s="176"/>
      <c r="P10" s="176"/>
      <c r="Q10" s="176"/>
      <c r="R10" s="176"/>
      <c r="S10" s="176"/>
      <c r="T10" s="176"/>
      <c r="U10" s="176"/>
      <c r="V10" s="177"/>
    </row>
    <row r="11" spans="1:76" ht="25.5" customHeight="1" x14ac:dyDescent="0.25">
      <c r="A11" s="121"/>
      <c r="B11" s="117"/>
      <c r="C11" s="94"/>
      <c r="D11" s="14" t="s">
        <v>51</v>
      </c>
      <c r="E11" s="42">
        <v>0</v>
      </c>
      <c r="F11" s="42">
        <v>0</v>
      </c>
      <c r="G11" s="42">
        <v>0</v>
      </c>
      <c r="H11" s="80"/>
      <c r="I11" s="80"/>
      <c r="J11" s="80"/>
      <c r="K11" s="80"/>
      <c r="L11" s="80"/>
      <c r="M11" s="178"/>
      <c r="N11" s="179"/>
      <c r="O11" s="179"/>
      <c r="P11" s="179"/>
      <c r="Q11" s="179"/>
      <c r="R11" s="179"/>
      <c r="S11" s="179"/>
      <c r="T11" s="179"/>
      <c r="U11" s="179"/>
      <c r="V11" s="180"/>
    </row>
    <row r="12" spans="1:76" ht="37.5" customHeight="1" x14ac:dyDescent="0.25">
      <c r="A12" s="121"/>
      <c r="B12" s="117"/>
      <c r="C12" s="94"/>
      <c r="D12" s="14" t="s">
        <v>12</v>
      </c>
      <c r="E12" s="19">
        <v>177469.3</v>
      </c>
      <c r="F12" s="42">
        <v>58596.2</v>
      </c>
      <c r="G12" s="42">
        <f>F12/E12*100</f>
        <v>33.017654321057222</v>
      </c>
      <c r="H12" s="80"/>
      <c r="I12" s="80"/>
      <c r="J12" s="80"/>
      <c r="K12" s="80"/>
      <c r="L12" s="80"/>
      <c r="M12" s="178"/>
      <c r="N12" s="179"/>
      <c r="O12" s="179"/>
      <c r="P12" s="179"/>
      <c r="Q12" s="179"/>
      <c r="R12" s="179"/>
      <c r="S12" s="179"/>
      <c r="T12" s="179"/>
      <c r="U12" s="179"/>
      <c r="V12" s="180"/>
    </row>
    <row r="13" spans="1:76" ht="33" customHeight="1" x14ac:dyDescent="0.25">
      <c r="A13" s="121"/>
      <c r="B13" s="118"/>
      <c r="C13" s="94"/>
      <c r="D13" s="14" t="s">
        <v>11</v>
      </c>
      <c r="E13" s="43">
        <v>3984.6</v>
      </c>
      <c r="F13" s="42">
        <v>2109.5</v>
      </c>
      <c r="G13" s="42">
        <f>F13/E13*100</f>
        <v>52.941324097776445</v>
      </c>
      <c r="H13" s="80"/>
      <c r="I13" s="80"/>
      <c r="J13" s="80"/>
      <c r="K13" s="80"/>
      <c r="L13" s="80"/>
      <c r="M13" s="178"/>
      <c r="N13" s="179"/>
      <c r="O13" s="179"/>
      <c r="P13" s="179"/>
      <c r="Q13" s="179"/>
      <c r="R13" s="179"/>
      <c r="S13" s="179"/>
      <c r="T13" s="179"/>
      <c r="U13" s="179"/>
      <c r="V13" s="180"/>
    </row>
    <row r="14" spans="1:76" ht="79.5" customHeight="1" thickBot="1" x14ac:dyDescent="0.3">
      <c r="A14" s="123"/>
      <c r="B14" s="119"/>
      <c r="C14" s="95"/>
      <c r="D14" s="25" t="s">
        <v>53</v>
      </c>
      <c r="E14" s="44">
        <v>0</v>
      </c>
      <c r="F14" s="45">
        <v>0</v>
      </c>
      <c r="G14" s="45">
        <v>0</v>
      </c>
      <c r="H14" s="80"/>
      <c r="I14" s="80"/>
      <c r="J14" s="80"/>
      <c r="K14" s="80"/>
      <c r="L14" s="80"/>
      <c r="M14" s="181"/>
      <c r="N14" s="182"/>
      <c r="O14" s="182"/>
      <c r="P14" s="182"/>
      <c r="Q14" s="182"/>
      <c r="R14" s="182"/>
      <c r="S14" s="182"/>
      <c r="T14" s="182"/>
      <c r="U14" s="182"/>
      <c r="V14" s="183"/>
    </row>
    <row r="15" spans="1:76" ht="31.5" customHeight="1" x14ac:dyDescent="0.25">
      <c r="A15" s="120">
        <v>3</v>
      </c>
      <c r="B15" s="116" t="s">
        <v>20</v>
      </c>
      <c r="C15" s="96" t="s">
        <v>19</v>
      </c>
      <c r="D15" s="34" t="s">
        <v>1</v>
      </c>
      <c r="E15" s="41">
        <f>E16+E17+E18+E19</f>
        <v>297194.80000000005</v>
      </c>
      <c r="F15" s="41">
        <f>F16+F17+F18+F19</f>
        <v>142349</v>
      </c>
      <c r="G15" s="41">
        <f t="shared" ref="G15:G20" si="0">F15/E15*100</f>
        <v>47.897540602998426</v>
      </c>
      <c r="H15" s="80"/>
      <c r="I15" s="80"/>
      <c r="J15" s="80"/>
      <c r="K15" s="80"/>
      <c r="L15" s="80"/>
      <c r="M15" s="175" t="s">
        <v>81</v>
      </c>
      <c r="N15" s="176"/>
      <c r="O15" s="176"/>
      <c r="P15" s="176"/>
      <c r="Q15" s="176"/>
      <c r="R15" s="176"/>
      <c r="S15" s="176"/>
      <c r="T15" s="176"/>
      <c r="U15" s="176"/>
      <c r="V15" s="177"/>
    </row>
    <row r="16" spans="1:76" ht="35.25" customHeight="1" x14ac:dyDescent="0.25">
      <c r="A16" s="121"/>
      <c r="B16" s="117"/>
      <c r="C16" s="97"/>
      <c r="D16" s="31" t="s">
        <v>51</v>
      </c>
      <c r="E16" s="42">
        <v>40.799999999999997</v>
      </c>
      <c r="F16" s="42">
        <v>40.799999999999997</v>
      </c>
      <c r="G16" s="42">
        <f t="shared" si="0"/>
        <v>100</v>
      </c>
      <c r="H16" s="80"/>
      <c r="I16" s="80"/>
      <c r="J16" s="80"/>
      <c r="K16" s="80"/>
      <c r="L16" s="80"/>
      <c r="M16" s="178"/>
      <c r="N16" s="179"/>
      <c r="O16" s="179"/>
      <c r="P16" s="179"/>
      <c r="Q16" s="179"/>
      <c r="R16" s="179"/>
      <c r="S16" s="179"/>
      <c r="T16" s="179"/>
      <c r="U16" s="179"/>
      <c r="V16" s="180"/>
    </row>
    <row r="17" spans="1:22" ht="34.5" customHeight="1" x14ac:dyDescent="0.25">
      <c r="A17" s="121"/>
      <c r="B17" s="117"/>
      <c r="C17" s="97"/>
      <c r="D17" s="31" t="s">
        <v>12</v>
      </c>
      <c r="E17" s="19">
        <v>3077.6</v>
      </c>
      <c r="F17" s="42">
        <v>1413.4</v>
      </c>
      <c r="G17" s="42">
        <f t="shared" si="0"/>
        <v>45.92539641278919</v>
      </c>
      <c r="H17" s="80"/>
      <c r="I17" s="80"/>
      <c r="J17" s="80"/>
      <c r="K17" s="80"/>
      <c r="L17" s="80"/>
      <c r="M17" s="178"/>
      <c r="N17" s="179"/>
      <c r="O17" s="179"/>
      <c r="P17" s="179"/>
      <c r="Q17" s="179"/>
      <c r="R17" s="179"/>
      <c r="S17" s="179"/>
      <c r="T17" s="179"/>
      <c r="U17" s="179"/>
      <c r="V17" s="180"/>
    </row>
    <row r="18" spans="1:22" ht="34.5" customHeight="1" thickBot="1" x14ac:dyDescent="0.3">
      <c r="A18" s="122"/>
      <c r="B18" s="118"/>
      <c r="C18" s="97"/>
      <c r="D18" s="33" t="s">
        <v>11</v>
      </c>
      <c r="E18" s="49">
        <v>294064.90000000002</v>
      </c>
      <c r="F18" s="56">
        <v>140890</v>
      </c>
      <c r="G18" s="56">
        <f t="shared" si="0"/>
        <v>47.911192393243802</v>
      </c>
      <c r="H18" s="80"/>
      <c r="I18" s="80"/>
      <c r="J18" s="80"/>
      <c r="K18" s="80"/>
      <c r="L18" s="80"/>
      <c r="M18" s="178"/>
      <c r="N18" s="179"/>
      <c r="O18" s="179"/>
      <c r="P18" s="179"/>
      <c r="Q18" s="179"/>
      <c r="R18" s="179"/>
      <c r="S18" s="179"/>
      <c r="T18" s="179"/>
      <c r="U18" s="179"/>
      <c r="V18" s="180"/>
    </row>
    <row r="19" spans="1:22" ht="93" customHeight="1" thickBot="1" x14ac:dyDescent="0.3">
      <c r="A19" s="123"/>
      <c r="B19" s="119"/>
      <c r="C19" s="98"/>
      <c r="D19" s="25" t="s">
        <v>53</v>
      </c>
      <c r="E19" s="57">
        <v>11.5</v>
      </c>
      <c r="F19" s="45">
        <v>4.8</v>
      </c>
      <c r="G19" s="45">
        <f t="shared" si="0"/>
        <v>41.739130434782609</v>
      </c>
      <c r="H19" s="80"/>
      <c r="I19" s="80"/>
      <c r="J19" s="80"/>
      <c r="K19" s="80"/>
      <c r="L19" s="80"/>
      <c r="M19" s="181"/>
      <c r="N19" s="182"/>
      <c r="O19" s="182"/>
      <c r="P19" s="182"/>
      <c r="Q19" s="182"/>
      <c r="R19" s="182"/>
      <c r="S19" s="182"/>
      <c r="T19" s="182"/>
      <c r="U19" s="182"/>
      <c r="V19" s="183"/>
    </row>
    <row r="20" spans="1:22" ht="31.5" customHeight="1" x14ac:dyDescent="0.25">
      <c r="A20" s="134">
        <v>4</v>
      </c>
      <c r="B20" s="90" t="s">
        <v>50</v>
      </c>
      <c r="C20" s="90" t="s">
        <v>17</v>
      </c>
      <c r="D20" s="34" t="s">
        <v>1</v>
      </c>
      <c r="E20" s="41">
        <f>E21+E22+E23+E24</f>
        <v>167123.9</v>
      </c>
      <c r="F20" s="41">
        <f>F21+F22+F23+F24</f>
        <v>87627.200000000012</v>
      </c>
      <c r="G20" s="41">
        <f t="shared" si="0"/>
        <v>52.432476743302438</v>
      </c>
      <c r="H20" s="80"/>
      <c r="I20" s="80"/>
      <c r="J20" s="80"/>
      <c r="K20" s="80"/>
      <c r="L20" s="80"/>
      <c r="M20" s="175" t="s">
        <v>76</v>
      </c>
      <c r="N20" s="176"/>
      <c r="O20" s="176"/>
      <c r="P20" s="176"/>
      <c r="Q20" s="176"/>
      <c r="R20" s="176"/>
      <c r="S20" s="176"/>
      <c r="T20" s="176"/>
      <c r="U20" s="176"/>
      <c r="V20" s="177"/>
    </row>
    <row r="21" spans="1:22" ht="25.5" customHeight="1" x14ac:dyDescent="0.25">
      <c r="A21" s="114"/>
      <c r="B21" s="94"/>
      <c r="C21" s="94"/>
      <c r="D21" s="31" t="s">
        <v>51</v>
      </c>
      <c r="E21" s="42">
        <v>0</v>
      </c>
      <c r="F21" s="42">
        <v>0</v>
      </c>
      <c r="G21" s="42">
        <v>0</v>
      </c>
      <c r="H21" s="80"/>
      <c r="I21" s="80"/>
      <c r="J21" s="80"/>
      <c r="K21" s="80"/>
      <c r="L21" s="80"/>
      <c r="M21" s="178"/>
      <c r="N21" s="179"/>
      <c r="O21" s="179"/>
      <c r="P21" s="179"/>
      <c r="Q21" s="179"/>
      <c r="R21" s="179"/>
      <c r="S21" s="179"/>
      <c r="T21" s="179"/>
      <c r="U21" s="179"/>
      <c r="V21" s="180"/>
    </row>
    <row r="22" spans="1:22" ht="34.5" customHeight="1" x14ac:dyDescent="0.25">
      <c r="A22" s="114"/>
      <c r="B22" s="94"/>
      <c r="C22" s="94"/>
      <c r="D22" s="31" t="s">
        <v>12</v>
      </c>
      <c r="E22" s="19">
        <v>3340.5</v>
      </c>
      <c r="F22" s="46">
        <v>3124.6</v>
      </c>
      <c r="G22" s="42">
        <f>F22/E22*100</f>
        <v>93.53689567430024</v>
      </c>
      <c r="H22" s="80"/>
      <c r="I22" s="80"/>
      <c r="J22" s="80"/>
      <c r="K22" s="80"/>
      <c r="L22" s="80"/>
      <c r="M22" s="178"/>
      <c r="N22" s="179"/>
      <c r="O22" s="179"/>
      <c r="P22" s="179"/>
      <c r="Q22" s="179"/>
      <c r="R22" s="179"/>
      <c r="S22" s="179"/>
      <c r="T22" s="179"/>
      <c r="U22" s="179"/>
      <c r="V22" s="180"/>
    </row>
    <row r="23" spans="1:22" ht="35.25" customHeight="1" x14ac:dyDescent="0.25">
      <c r="A23" s="114"/>
      <c r="B23" s="94"/>
      <c r="C23" s="94"/>
      <c r="D23" s="31" t="s">
        <v>11</v>
      </c>
      <c r="E23" s="19">
        <v>159585.4</v>
      </c>
      <c r="F23" s="42">
        <v>83198.8</v>
      </c>
      <c r="G23" s="42">
        <f>F23/E23*100</f>
        <v>52.134343116600903</v>
      </c>
      <c r="H23" s="80"/>
      <c r="I23" s="80"/>
      <c r="J23" s="80"/>
      <c r="K23" s="80"/>
      <c r="L23" s="80"/>
      <c r="M23" s="178"/>
      <c r="N23" s="179"/>
      <c r="O23" s="179"/>
      <c r="P23" s="179"/>
      <c r="Q23" s="179"/>
      <c r="R23" s="179"/>
      <c r="S23" s="179"/>
      <c r="T23" s="179"/>
      <c r="U23" s="179"/>
      <c r="V23" s="180"/>
    </row>
    <row r="24" spans="1:22" ht="90" customHeight="1" thickBot="1" x14ac:dyDescent="0.3">
      <c r="A24" s="115"/>
      <c r="B24" s="95"/>
      <c r="C24" s="95"/>
      <c r="D24" s="39" t="s">
        <v>6</v>
      </c>
      <c r="E24" s="47">
        <v>4198</v>
      </c>
      <c r="F24" s="48">
        <v>1303.8</v>
      </c>
      <c r="G24" s="51">
        <f>F24/E24*100</f>
        <v>31.057646498332538</v>
      </c>
      <c r="H24" s="80"/>
      <c r="I24" s="80"/>
      <c r="J24" s="80"/>
      <c r="K24" s="80"/>
      <c r="L24" s="80"/>
      <c r="M24" s="181"/>
      <c r="N24" s="182"/>
      <c r="O24" s="182"/>
      <c r="P24" s="182"/>
      <c r="Q24" s="182"/>
      <c r="R24" s="182"/>
      <c r="S24" s="182"/>
      <c r="T24" s="182"/>
      <c r="U24" s="182"/>
      <c r="V24" s="183"/>
    </row>
    <row r="25" spans="1:22" ht="32.25" customHeight="1" x14ac:dyDescent="0.25">
      <c r="A25" s="120">
        <v>5</v>
      </c>
      <c r="B25" s="116" t="s">
        <v>21</v>
      </c>
      <c r="C25" s="90" t="s">
        <v>17</v>
      </c>
      <c r="D25" s="34" t="s">
        <v>1</v>
      </c>
      <c r="E25" s="41">
        <f>E26+E27+E28</f>
        <v>9629.6</v>
      </c>
      <c r="F25" s="41">
        <f>F26+F27+F28</f>
        <v>4061.4</v>
      </c>
      <c r="G25" s="22">
        <f>F25/E25*100</f>
        <v>42.1762066960206</v>
      </c>
      <c r="H25" s="79"/>
      <c r="I25" s="79"/>
      <c r="J25" s="79"/>
      <c r="K25" s="79"/>
      <c r="L25" s="79"/>
      <c r="M25" s="99" t="s">
        <v>77</v>
      </c>
      <c r="N25" s="143"/>
      <c r="O25" s="143"/>
      <c r="P25" s="143"/>
      <c r="Q25" s="143"/>
      <c r="R25" s="143"/>
      <c r="S25" s="143"/>
      <c r="T25" s="143"/>
      <c r="U25" s="143"/>
      <c r="V25" s="144"/>
    </row>
    <row r="26" spans="1:22" ht="27" customHeight="1" x14ac:dyDescent="0.25">
      <c r="A26" s="121"/>
      <c r="B26" s="117"/>
      <c r="C26" s="94"/>
      <c r="D26" s="31" t="s">
        <v>51</v>
      </c>
      <c r="E26" s="8">
        <v>0</v>
      </c>
      <c r="F26" s="8">
        <v>0</v>
      </c>
      <c r="G26" s="8">
        <v>0</v>
      </c>
      <c r="H26" s="79"/>
      <c r="I26" s="79"/>
      <c r="J26" s="79"/>
      <c r="K26" s="79"/>
      <c r="L26" s="79"/>
      <c r="M26" s="145"/>
      <c r="N26" s="146"/>
      <c r="O26" s="146"/>
      <c r="P26" s="146"/>
      <c r="Q26" s="146"/>
      <c r="R26" s="146"/>
      <c r="S26" s="146"/>
      <c r="T26" s="146"/>
      <c r="U26" s="146"/>
      <c r="V26" s="147"/>
    </row>
    <row r="27" spans="1:22" ht="36" customHeight="1" x14ac:dyDescent="0.25">
      <c r="A27" s="121"/>
      <c r="B27" s="117"/>
      <c r="C27" s="94"/>
      <c r="D27" s="31" t="s">
        <v>12</v>
      </c>
      <c r="E27" s="43">
        <v>9618.6</v>
      </c>
      <c r="F27" s="8">
        <v>4061.4</v>
      </c>
      <c r="G27" s="8">
        <v>0</v>
      </c>
      <c r="H27" s="79"/>
      <c r="I27" s="79"/>
      <c r="J27" s="79"/>
      <c r="K27" s="79"/>
      <c r="L27" s="79"/>
      <c r="M27" s="145"/>
      <c r="N27" s="146"/>
      <c r="O27" s="146"/>
      <c r="P27" s="146"/>
      <c r="Q27" s="146"/>
      <c r="R27" s="146"/>
      <c r="S27" s="146"/>
      <c r="T27" s="146"/>
      <c r="U27" s="146"/>
      <c r="V27" s="147"/>
    </row>
    <row r="28" spans="1:22" ht="67.5" customHeight="1" thickBot="1" x14ac:dyDescent="0.3">
      <c r="A28" s="123"/>
      <c r="B28" s="119"/>
      <c r="C28" s="95"/>
      <c r="D28" s="25" t="s">
        <v>11</v>
      </c>
      <c r="E28" s="27">
        <v>11</v>
      </c>
      <c r="F28" s="26">
        <v>0</v>
      </c>
      <c r="G28" s="26">
        <v>0</v>
      </c>
      <c r="H28" s="84"/>
      <c r="I28" s="84"/>
      <c r="J28" s="84"/>
      <c r="K28" s="84"/>
      <c r="L28" s="84"/>
      <c r="M28" s="148"/>
      <c r="N28" s="149"/>
      <c r="O28" s="149"/>
      <c r="P28" s="149"/>
      <c r="Q28" s="149"/>
      <c r="R28" s="149"/>
      <c r="S28" s="149"/>
      <c r="T28" s="149"/>
      <c r="U28" s="149"/>
      <c r="V28" s="150"/>
    </row>
    <row r="29" spans="1:22" ht="39" customHeight="1" x14ac:dyDescent="0.25">
      <c r="A29" s="120">
        <v>6</v>
      </c>
      <c r="B29" s="116" t="s">
        <v>23</v>
      </c>
      <c r="C29" s="90" t="s">
        <v>22</v>
      </c>
      <c r="D29" s="17" t="s">
        <v>1</v>
      </c>
      <c r="E29" s="41">
        <f>E30+E31+E32+E33</f>
        <v>11782.5</v>
      </c>
      <c r="F29" s="41">
        <f>F30+F31+F32+F33</f>
        <v>774.3</v>
      </c>
      <c r="G29" s="22">
        <f>F29/E29*100</f>
        <v>6.5716104392106924</v>
      </c>
      <c r="H29" s="80"/>
      <c r="I29" s="80"/>
      <c r="J29" s="80"/>
      <c r="K29" s="80"/>
      <c r="L29" s="80"/>
      <c r="M29" s="184" t="s">
        <v>67</v>
      </c>
      <c r="N29" s="185"/>
      <c r="O29" s="185"/>
      <c r="P29" s="185"/>
      <c r="Q29" s="185"/>
      <c r="R29" s="185"/>
      <c r="S29" s="185"/>
      <c r="T29" s="185"/>
      <c r="U29" s="185"/>
      <c r="V29" s="186"/>
    </row>
    <row r="30" spans="1:22" ht="25.5" customHeight="1" x14ac:dyDescent="0.25">
      <c r="A30" s="121"/>
      <c r="B30" s="117"/>
      <c r="C30" s="94"/>
      <c r="D30" s="14" t="s">
        <v>2</v>
      </c>
      <c r="E30" s="49">
        <v>0</v>
      </c>
      <c r="F30" s="42">
        <v>0</v>
      </c>
      <c r="G30" s="8">
        <v>0</v>
      </c>
      <c r="H30" s="80"/>
      <c r="I30" s="80"/>
      <c r="J30" s="80"/>
      <c r="K30" s="80"/>
      <c r="L30" s="80"/>
      <c r="M30" s="184"/>
      <c r="N30" s="185"/>
      <c r="O30" s="185"/>
      <c r="P30" s="185"/>
      <c r="Q30" s="185"/>
      <c r="R30" s="185"/>
      <c r="S30" s="185"/>
      <c r="T30" s="185"/>
      <c r="U30" s="185"/>
      <c r="V30" s="186"/>
    </row>
    <row r="31" spans="1:22" ht="33" customHeight="1" x14ac:dyDescent="0.25">
      <c r="A31" s="121"/>
      <c r="B31" s="117"/>
      <c r="C31" s="94"/>
      <c r="D31" s="36" t="s">
        <v>3</v>
      </c>
      <c r="E31" s="49">
        <v>11782.5</v>
      </c>
      <c r="F31" s="42">
        <v>774.3</v>
      </c>
      <c r="G31" s="8">
        <f>F31/E31*100</f>
        <v>6.5716104392106924</v>
      </c>
      <c r="H31" s="80"/>
      <c r="I31" s="80"/>
      <c r="J31" s="80"/>
      <c r="K31" s="80"/>
      <c r="L31" s="80"/>
      <c r="M31" s="184"/>
      <c r="N31" s="185"/>
      <c r="O31" s="185"/>
      <c r="P31" s="185"/>
      <c r="Q31" s="185"/>
      <c r="R31" s="185"/>
      <c r="S31" s="185"/>
      <c r="T31" s="185"/>
      <c r="U31" s="185"/>
      <c r="V31" s="186"/>
    </row>
    <row r="32" spans="1:22" ht="30" customHeight="1" x14ac:dyDescent="0.25">
      <c r="A32" s="122"/>
      <c r="B32" s="118"/>
      <c r="C32" s="94"/>
      <c r="D32" s="15" t="s">
        <v>11</v>
      </c>
      <c r="E32" s="19">
        <v>0</v>
      </c>
      <c r="F32" s="42">
        <v>0</v>
      </c>
      <c r="G32" s="13">
        <v>0</v>
      </c>
      <c r="H32" s="80"/>
      <c r="I32" s="80"/>
      <c r="J32" s="80"/>
      <c r="K32" s="80"/>
      <c r="L32" s="80"/>
      <c r="M32" s="184"/>
      <c r="N32" s="185"/>
      <c r="O32" s="185"/>
      <c r="P32" s="185"/>
      <c r="Q32" s="185"/>
      <c r="R32" s="185"/>
      <c r="S32" s="185"/>
      <c r="T32" s="185"/>
      <c r="U32" s="185"/>
      <c r="V32" s="186"/>
    </row>
    <row r="33" spans="1:26" ht="30.75" customHeight="1" thickBot="1" x14ac:dyDescent="0.3">
      <c r="A33" s="123"/>
      <c r="B33" s="119"/>
      <c r="C33" s="95"/>
      <c r="D33" s="25" t="s">
        <v>7</v>
      </c>
      <c r="E33" s="74">
        <v>0</v>
      </c>
      <c r="F33" s="51">
        <v>0</v>
      </c>
      <c r="G33" s="9">
        <v>0</v>
      </c>
      <c r="H33" s="80"/>
      <c r="I33" s="80"/>
      <c r="J33" s="80"/>
      <c r="K33" s="80"/>
      <c r="L33" s="80"/>
      <c r="M33" s="187"/>
      <c r="N33" s="188"/>
      <c r="O33" s="188"/>
      <c r="P33" s="188"/>
      <c r="Q33" s="188"/>
      <c r="R33" s="188"/>
      <c r="S33" s="188"/>
      <c r="T33" s="188"/>
      <c r="U33" s="188"/>
      <c r="V33" s="189"/>
    </row>
    <row r="34" spans="1:26" ht="35.25" customHeight="1" x14ac:dyDescent="0.25">
      <c r="A34" s="120">
        <v>7</v>
      </c>
      <c r="B34" s="116" t="s">
        <v>48</v>
      </c>
      <c r="C34" s="90" t="s">
        <v>22</v>
      </c>
      <c r="D34" s="34" t="s">
        <v>1</v>
      </c>
      <c r="E34" s="41">
        <f>E35+E36+E37+E38</f>
        <v>9773.2000000000007</v>
      </c>
      <c r="F34" s="41">
        <f>F35+F36+F37+F38</f>
        <v>0</v>
      </c>
      <c r="G34" s="41">
        <f>F34/E34*100</f>
        <v>0</v>
      </c>
      <c r="H34" s="80"/>
      <c r="I34" s="80"/>
      <c r="J34" s="80"/>
      <c r="K34" s="80"/>
      <c r="L34" s="80"/>
      <c r="M34" s="175" t="s">
        <v>65</v>
      </c>
      <c r="N34" s="176"/>
      <c r="O34" s="176"/>
      <c r="P34" s="176"/>
      <c r="Q34" s="176"/>
      <c r="R34" s="176"/>
      <c r="S34" s="176"/>
      <c r="T34" s="176"/>
      <c r="U34" s="176"/>
      <c r="V34" s="177"/>
    </row>
    <row r="35" spans="1:26" ht="23.25" customHeight="1" x14ac:dyDescent="0.25">
      <c r="A35" s="121"/>
      <c r="B35" s="117"/>
      <c r="C35" s="94"/>
      <c r="D35" s="31" t="s">
        <v>51</v>
      </c>
      <c r="E35" s="42">
        <v>0</v>
      </c>
      <c r="F35" s="42">
        <v>0</v>
      </c>
      <c r="G35" s="42">
        <v>0</v>
      </c>
      <c r="H35" s="80"/>
      <c r="I35" s="80"/>
      <c r="J35" s="80"/>
      <c r="K35" s="80"/>
      <c r="L35" s="80"/>
      <c r="M35" s="178"/>
      <c r="N35" s="179"/>
      <c r="O35" s="179"/>
      <c r="P35" s="179"/>
      <c r="Q35" s="179"/>
      <c r="R35" s="179"/>
      <c r="S35" s="179"/>
      <c r="T35" s="179"/>
      <c r="U35" s="179"/>
      <c r="V35" s="180"/>
    </row>
    <row r="36" spans="1:26" ht="33.75" customHeight="1" x14ac:dyDescent="0.25">
      <c r="A36" s="121"/>
      <c r="B36" s="117"/>
      <c r="C36" s="94"/>
      <c r="D36" s="31" t="s">
        <v>12</v>
      </c>
      <c r="E36" s="43">
        <v>9673.2000000000007</v>
      </c>
      <c r="F36" s="42">
        <v>0</v>
      </c>
      <c r="G36" s="42">
        <f>F36/E36*100</f>
        <v>0</v>
      </c>
      <c r="H36" s="80"/>
      <c r="I36" s="80"/>
      <c r="J36" s="80"/>
      <c r="K36" s="80"/>
      <c r="L36" s="80"/>
      <c r="M36" s="178"/>
      <c r="N36" s="179"/>
      <c r="O36" s="179"/>
      <c r="P36" s="179"/>
      <c r="Q36" s="179"/>
      <c r="R36" s="179"/>
      <c r="S36" s="179"/>
      <c r="T36" s="179"/>
      <c r="U36" s="179"/>
      <c r="V36" s="180"/>
    </row>
    <row r="37" spans="1:26" ht="33.75" customHeight="1" x14ac:dyDescent="0.25">
      <c r="A37" s="121"/>
      <c r="B37" s="118"/>
      <c r="C37" s="94"/>
      <c r="D37" s="31" t="s">
        <v>11</v>
      </c>
      <c r="E37" s="49">
        <v>100</v>
      </c>
      <c r="F37" s="42">
        <v>0</v>
      </c>
      <c r="G37" s="42">
        <f>F37/E37*100</f>
        <v>0</v>
      </c>
      <c r="H37" s="80"/>
      <c r="I37" s="80"/>
      <c r="J37" s="80"/>
      <c r="K37" s="80"/>
      <c r="L37" s="80"/>
      <c r="M37" s="178"/>
      <c r="N37" s="179"/>
      <c r="O37" s="179"/>
      <c r="P37" s="179"/>
      <c r="Q37" s="179"/>
      <c r="R37" s="179"/>
      <c r="S37" s="179"/>
      <c r="T37" s="179"/>
      <c r="U37" s="179"/>
      <c r="V37" s="180"/>
    </row>
    <row r="38" spans="1:26" ht="20.25" customHeight="1" thickBot="1" x14ac:dyDescent="0.3">
      <c r="A38" s="123"/>
      <c r="B38" s="119"/>
      <c r="C38" s="95"/>
      <c r="D38" s="25" t="s">
        <v>54</v>
      </c>
      <c r="E38" s="44">
        <v>0</v>
      </c>
      <c r="F38" s="45">
        <v>0</v>
      </c>
      <c r="G38" s="45">
        <v>0</v>
      </c>
      <c r="H38" s="80"/>
      <c r="I38" s="80"/>
      <c r="J38" s="80"/>
      <c r="K38" s="80"/>
      <c r="L38" s="80"/>
      <c r="M38" s="181"/>
      <c r="N38" s="182"/>
      <c r="O38" s="182"/>
      <c r="P38" s="182"/>
      <c r="Q38" s="182"/>
      <c r="R38" s="182"/>
      <c r="S38" s="182"/>
      <c r="T38" s="182"/>
      <c r="U38" s="182"/>
      <c r="V38" s="183"/>
    </row>
    <row r="39" spans="1:26" ht="30" customHeight="1" x14ac:dyDescent="0.25">
      <c r="A39" s="120">
        <v>8</v>
      </c>
      <c r="B39" s="116" t="s">
        <v>25</v>
      </c>
      <c r="C39" s="90" t="s">
        <v>24</v>
      </c>
      <c r="D39" s="34" t="s">
        <v>1</v>
      </c>
      <c r="E39" s="41">
        <f>E40+E41+E42+E43</f>
        <v>79759.899999999994</v>
      </c>
      <c r="F39" s="41">
        <f>F40+F41+F42+F43</f>
        <v>11247.5</v>
      </c>
      <c r="G39" s="11">
        <f t="shared" ref="G39:G44" si="1">F39/E39*100</f>
        <v>14.101697720282999</v>
      </c>
      <c r="H39" s="80"/>
      <c r="I39" s="80"/>
      <c r="J39" s="80"/>
      <c r="K39" s="80"/>
      <c r="L39" s="80"/>
      <c r="M39" s="99" t="s">
        <v>78</v>
      </c>
      <c r="N39" s="176"/>
      <c r="O39" s="176"/>
      <c r="P39" s="176"/>
      <c r="Q39" s="176"/>
      <c r="R39" s="176"/>
      <c r="S39" s="176"/>
      <c r="T39" s="176"/>
      <c r="U39" s="176"/>
      <c r="V39" s="177"/>
      <c r="Z39" s="35"/>
    </row>
    <row r="40" spans="1:26" ht="29.25" customHeight="1" x14ac:dyDescent="0.25">
      <c r="A40" s="121"/>
      <c r="B40" s="117"/>
      <c r="C40" s="94"/>
      <c r="D40" s="31" t="s">
        <v>51</v>
      </c>
      <c r="E40" s="42">
        <v>13850.9</v>
      </c>
      <c r="F40" s="42">
        <v>0</v>
      </c>
      <c r="G40" s="8">
        <f t="shared" si="1"/>
        <v>0</v>
      </c>
      <c r="H40" s="80"/>
      <c r="I40" s="80"/>
      <c r="J40" s="80"/>
      <c r="K40" s="80"/>
      <c r="L40" s="80"/>
      <c r="M40" s="178"/>
      <c r="N40" s="179"/>
      <c r="O40" s="179"/>
      <c r="P40" s="179"/>
      <c r="Q40" s="179"/>
      <c r="R40" s="179"/>
      <c r="S40" s="179"/>
      <c r="T40" s="179"/>
      <c r="U40" s="179"/>
      <c r="V40" s="180"/>
    </row>
    <row r="41" spans="1:26" ht="31.5" customHeight="1" x14ac:dyDescent="0.25">
      <c r="A41" s="121"/>
      <c r="B41" s="117"/>
      <c r="C41" s="94"/>
      <c r="D41" s="31" t="s">
        <v>12</v>
      </c>
      <c r="E41" s="43">
        <v>64051.6</v>
      </c>
      <c r="F41" s="42">
        <v>10862.3</v>
      </c>
      <c r="G41" s="8">
        <f t="shared" si="1"/>
        <v>16.958670821650042</v>
      </c>
      <c r="H41" s="80"/>
      <c r="I41" s="80"/>
      <c r="J41" s="80"/>
      <c r="K41" s="80"/>
      <c r="L41" s="80"/>
      <c r="M41" s="178"/>
      <c r="N41" s="179"/>
      <c r="O41" s="179"/>
      <c r="P41" s="179"/>
      <c r="Q41" s="179"/>
      <c r="R41" s="179"/>
      <c r="S41" s="179"/>
      <c r="T41" s="179"/>
      <c r="U41" s="179"/>
      <c r="V41" s="180"/>
    </row>
    <row r="42" spans="1:26" ht="31.5" customHeight="1" x14ac:dyDescent="0.25">
      <c r="A42" s="122"/>
      <c r="B42" s="118"/>
      <c r="C42" s="94"/>
      <c r="D42" s="32" t="s">
        <v>11</v>
      </c>
      <c r="E42" s="49">
        <v>1857.4</v>
      </c>
      <c r="F42" s="50">
        <v>385.2</v>
      </c>
      <c r="G42" s="13">
        <f t="shared" si="1"/>
        <v>20.738666953806394</v>
      </c>
      <c r="H42" s="80"/>
      <c r="I42" s="80"/>
      <c r="J42" s="80"/>
      <c r="K42" s="80"/>
      <c r="L42" s="80"/>
      <c r="M42" s="178"/>
      <c r="N42" s="179"/>
      <c r="O42" s="179"/>
      <c r="P42" s="179"/>
      <c r="Q42" s="179"/>
      <c r="R42" s="179"/>
      <c r="S42" s="179"/>
      <c r="T42" s="179"/>
      <c r="U42" s="179"/>
      <c r="V42" s="180"/>
    </row>
    <row r="43" spans="1:26" ht="61.5" customHeight="1" thickBot="1" x14ac:dyDescent="0.3">
      <c r="A43" s="123"/>
      <c r="B43" s="119"/>
      <c r="C43" s="95"/>
      <c r="D43" s="16" t="s">
        <v>56</v>
      </c>
      <c r="E43" s="51">
        <v>0</v>
      </c>
      <c r="F43" s="51">
        <v>0</v>
      </c>
      <c r="G43" s="9">
        <v>0</v>
      </c>
      <c r="H43" s="81"/>
      <c r="I43" s="81"/>
      <c r="J43" s="81"/>
      <c r="K43" s="81"/>
      <c r="L43" s="81"/>
      <c r="M43" s="181"/>
      <c r="N43" s="182"/>
      <c r="O43" s="182"/>
      <c r="P43" s="182"/>
      <c r="Q43" s="182"/>
      <c r="R43" s="182"/>
      <c r="S43" s="182"/>
      <c r="T43" s="182"/>
      <c r="U43" s="182"/>
      <c r="V43" s="183"/>
    </row>
    <row r="44" spans="1:26" ht="33" customHeight="1" x14ac:dyDescent="0.25">
      <c r="A44" s="134">
        <v>9</v>
      </c>
      <c r="B44" s="90" t="s">
        <v>27</v>
      </c>
      <c r="C44" s="90" t="s">
        <v>26</v>
      </c>
      <c r="D44" s="34" t="s">
        <v>1</v>
      </c>
      <c r="E44" s="41">
        <f>E45+E46+E47+E48</f>
        <v>811563.5</v>
      </c>
      <c r="F44" s="41">
        <f>F45+F46+F47+F48</f>
        <v>326125.60000000003</v>
      </c>
      <c r="G44" s="11">
        <f t="shared" si="1"/>
        <v>40.184853064486028</v>
      </c>
      <c r="H44" s="81"/>
      <c r="I44" s="81"/>
      <c r="J44" s="81"/>
      <c r="K44" s="81"/>
      <c r="L44" s="81"/>
      <c r="M44" s="151" t="s">
        <v>79</v>
      </c>
      <c r="N44" s="152"/>
      <c r="O44" s="152"/>
      <c r="P44" s="152"/>
      <c r="Q44" s="152"/>
      <c r="R44" s="152"/>
      <c r="S44" s="152"/>
      <c r="T44" s="152"/>
      <c r="U44" s="152"/>
      <c r="V44" s="153"/>
    </row>
    <row r="45" spans="1:26" ht="31.5" customHeight="1" x14ac:dyDescent="0.25">
      <c r="A45" s="114"/>
      <c r="B45" s="94"/>
      <c r="C45" s="94"/>
      <c r="D45" s="31" t="s">
        <v>51</v>
      </c>
      <c r="E45" s="42">
        <v>0</v>
      </c>
      <c r="F45" s="42">
        <v>0</v>
      </c>
      <c r="G45" s="8">
        <v>0</v>
      </c>
      <c r="H45" s="81"/>
      <c r="I45" s="81"/>
      <c r="J45" s="81"/>
      <c r="K45" s="81"/>
      <c r="L45" s="81"/>
      <c r="M45" s="154"/>
      <c r="N45" s="155"/>
      <c r="O45" s="155"/>
      <c r="P45" s="155"/>
      <c r="Q45" s="155"/>
      <c r="R45" s="155"/>
      <c r="S45" s="155"/>
      <c r="T45" s="155"/>
      <c r="U45" s="155"/>
      <c r="V45" s="156"/>
    </row>
    <row r="46" spans="1:26" ht="33" customHeight="1" x14ac:dyDescent="0.25">
      <c r="A46" s="114"/>
      <c r="B46" s="94"/>
      <c r="C46" s="94"/>
      <c r="D46" s="31" t="s">
        <v>12</v>
      </c>
      <c r="E46" s="43">
        <v>746478.7</v>
      </c>
      <c r="F46" s="42">
        <v>310719.40000000002</v>
      </c>
      <c r="G46" s="8">
        <f>F46/E46*100</f>
        <v>41.624683999690824</v>
      </c>
      <c r="H46" s="81"/>
      <c r="I46" s="81"/>
      <c r="J46" s="82"/>
      <c r="K46" s="82"/>
      <c r="L46" s="82"/>
      <c r="M46" s="154"/>
      <c r="N46" s="155"/>
      <c r="O46" s="155"/>
      <c r="P46" s="155"/>
      <c r="Q46" s="155"/>
      <c r="R46" s="155"/>
      <c r="S46" s="155"/>
      <c r="T46" s="155"/>
      <c r="U46" s="155"/>
      <c r="V46" s="156"/>
    </row>
    <row r="47" spans="1:26" ht="35.25" customHeight="1" x14ac:dyDescent="0.25">
      <c r="A47" s="114"/>
      <c r="B47" s="94"/>
      <c r="C47" s="94"/>
      <c r="D47" s="31" t="s">
        <v>11</v>
      </c>
      <c r="E47" s="19">
        <v>64183.3</v>
      </c>
      <c r="F47" s="46">
        <v>15406.2</v>
      </c>
      <c r="G47" s="8">
        <f>F47/E47*100</f>
        <v>24.003440147203399</v>
      </c>
      <c r="H47" s="81"/>
      <c r="I47" s="81"/>
      <c r="J47" s="82"/>
      <c r="K47" s="82"/>
      <c r="L47" s="82"/>
      <c r="M47" s="154"/>
      <c r="N47" s="155"/>
      <c r="O47" s="155"/>
      <c r="P47" s="155"/>
      <c r="Q47" s="155"/>
      <c r="R47" s="155"/>
      <c r="S47" s="155"/>
      <c r="T47" s="155"/>
      <c r="U47" s="155"/>
      <c r="V47" s="156"/>
    </row>
    <row r="48" spans="1:26" ht="212.25" customHeight="1" thickBot="1" x14ac:dyDescent="0.3">
      <c r="A48" s="115"/>
      <c r="B48" s="95"/>
      <c r="C48" s="95"/>
      <c r="D48" s="29" t="s">
        <v>53</v>
      </c>
      <c r="E48" s="52">
        <v>901.5</v>
      </c>
      <c r="F48" s="53">
        <v>0</v>
      </c>
      <c r="G48" s="28">
        <f>F48/E48*100</f>
        <v>0</v>
      </c>
      <c r="H48" s="81"/>
      <c r="I48" s="81"/>
      <c r="J48" s="82"/>
      <c r="K48" s="82"/>
      <c r="L48" s="82"/>
      <c r="M48" s="157"/>
      <c r="N48" s="158"/>
      <c r="O48" s="158"/>
      <c r="P48" s="158"/>
      <c r="Q48" s="158"/>
      <c r="R48" s="158"/>
      <c r="S48" s="158"/>
      <c r="T48" s="158"/>
      <c r="U48" s="158"/>
      <c r="V48" s="159"/>
    </row>
    <row r="49" spans="1:22" ht="35.25" customHeight="1" x14ac:dyDescent="0.25">
      <c r="A49" s="120">
        <v>10</v>
      </c>
      <c r="B49" s="116" t="s">
        <v>28</v>
      </c>
      <c r="C49" s="90" t="s">
        <v>29</v>
      </c>
      <c r="D49" s="34" t="s">
        <v>1</v>
      </c>
      <c r="E49" s="11">
        <f>E50+E51+E52+E53</f>
        <v>520</v>
      </c>
      <c r="F49" s="11">
        <f>F50+F51+F52+F53</f>
        <v>160</v>
      </c>
      <c r="G49" s="11">
        <f>F49/E49*100</f>
        <v>30.76923076923077</v>
      </c>
      <c r="H49" s="81"/>
      <c r="I49" s="81"/>
      <c r="J49" s="81"/>
      <c r="K49" s="81"/>
      <c r="L49" s="81"/>
      <c r="M49" s="99" t="s">
        <v>80</v>
      </c>
      <c r="N49" s="152"/>
      <c r="O49" s="152"/>
      <c r="P49" s="152"/>
      <c r="Q49" s="152"/>
      <c r="R49" s="152"/>
      <c r="S49" s="152"/>
      <c r="T49" s="152"/>
      <c r="U49" s="152"/>
      <c r="V49" s="153"/>
    </row>
    <row r="50" spans="1:22" ht="28.5" customHeight="1" x14ac:dyDescent="0.25">
      <c r="A50" s="121"/>
      <c r="B50" s="117"/>
      <c r="C50" s="94"/>
      <c r="D50" s="31" t="s">
        <v>51</v>
      </c>
      <c r="E50" s="8">
        <v>0</v>
      </c>
      <c r="F50" s="8">
        <v>0</v>
      </c>
      <c r="G50" s="8">
        <v>0</v>
      </c>
      <c r="H50" s="81"/>
      <c r="I50" s="81"/>
      <c r="J50" s="81"/>
      <c r="K50" s="81"/>
      <c r="L50" s="81"/>
      <c r="M50" s="154"/>
      <c r="N50" s="155"/>
      <c r="O50" s="155"/>
      <c r="P50" s="155"/>
      <c r="Q50" s="155"/>
      <c r="R50" s="155"/>
      <c r="S50" s="155"/>
      <c r="T50" s="155"/>
      <c r="U50" s="155"/>
      <c r="V50" s="156"/>
    </row>
    <row r="51" spans="1:22" ht="31.5" customHeight="1" x14ac:dyDescent="0.25">
      <c r="A51" s="121"/>
      <c r="B51" s="117"/>
      <c r="C51" s="94"/>
      <c r="D51" s="31" t="s">
        <v>12</v>
      </c>
      <c r="E51" s="10">
        <v>80</v>
      </c>
      <c r="F51" s="8">
        <v>80</v>
      </c>
      <c r="G51" s="8">
        <v>0</v>
      </c>
      <c r="H51" s="81"/>
      <c r="I51" s="81"/>
      <c r="J51" s="81"/>
      <c r="K51" s="81"/>
      <c r="L51" s="81"/>
      <c r="M51" s="154"/>
      <c r="N51" s="155"/>
      <c r="O51" s="155"/>
      <c r="P51" s="155"/>
      <c r="Q51" s="155"/>
      <c r="R51" s="155"/>
      <c r="S51" s="155"/>
      <c r="T51" s="155"/>
      <c r="U51" s="155"/>
      <c r="V51" s="156"/>
    </row>
    <row r="52" spans="1:22" ht="26.25" customHeight="1" x14ac:dyDescent="0.25">
      <c r="A52" s="122"/>
      <c r="B52" s="118"/>
      <c r="C52" s="94"/>
      <c r="D52" s="32" t="s">
        <v>11</v>
      </c>
      <c r="E52" s="10">
        <v>440</v>
      </c>
      <c r="F52" s="8">
        <v>80</v>
      </c>
      <c r="G52" s="13">
        <f>F52/E52*100</f>
        <v>18.181818181818183</v>
      </c>
      <c r="H52" s="81"/>
      <c r="I52" s="81"/>
      <c r="J52" s="81"/>
      <c r="K52" s="81"/>
      <c r="L52" s="81"/>
      <c r="M52" s="154"/>
      <c r="N52" s="155"/>
      <c r="O52" s="155"/>
      <c r="P52" s="155"/>
      <c r="Q52" s="155"/>
      <c r="R52" s="155"/>
      <c r="S52" s="155"/>
      <c r="T52" s="155"/>
      <c r="U52" s="155"/>
      <c r="V52" s="156"/>
    </row>
    <row r="53" spans="1:22" ht="29.25" customHeight="1" thickBot="1" x14ac:dyDescent="0.3">
      <c r="A53" s="123"/>
      <c r="B53" s="119"/>
      <c r="C53" s="95"/>
      <c r="D53" s="33" t="s">
        <v>53</v>
      </c>
      <c r="E53" s="12">
        <v>0</v>
      </c>
      <c r="F53" s="9">
        <v>0</v>
      </c>
      <c r="G53" s="9">
        <v>0</v>
      </c>
      <c r="H53" s="81"/>
      <c r="I53" s="81"/>
      <c r="J53" s="81"/>
      <c r="K53" s="81"/>
      <c r="L53" s="81"/>
      <c r="M53" s="157"/>
      <c r="N53" s="158"/>
      <c r="O53" s="158"/>
      <c r="P53" s="158"/>
      <c r="Q53" s="158"/>
      <c r="R53" s="158"/>
      <c r="S53" s="158"/>
      <c r="T53" s="158"/>
      <c r="U53" s="158"/>
      <c r="V53" s="159"/>
    </row>
    <row r="54" spans="1:22" ht="36" customHeight="1" x14ac:dyDescent="0.25">
      <c r="A54" s="134">
        <v>11</v>
      </c>
      <c r="B54" s="90" t="s">
        <v>30</v>
      </c>
      <c r="C54" s="90" t="s">
        <v>29</v>
      </c>
      <c r="D54" s="34" t="s">
        <v>1</v>
      </c>
      <c r="E54" s="41">
        <f>E55+E56+E57+E58</f>
        <v>10215.299999999999</v>
      </c>
      <c r="F54" s="41">
        <f>F55+F56+F57+F58</f>
        <v>4418.8</v>
      </c>
      <c r="G54" s="41">
        <f t="shared" ref="G54:G59" si="2">F54/E54*100</f>
        <v>43.256683602047914</v>
      </c>
      <c r="H54" s="81" t="s">
        <v>52</v>
      </c>
      <c r="I54" s="81"/>
      <c r="J54" s="81"/>
      <c r="K54" s="81"/>
      <c r="L54" s="81"/>
      <c r="M54" s="151" t="s">
        <v>69</v>
      </c>
      <c r="N54" s="152"/>
      <c r="O54" s="152"/>
      <c r="P54" s="152"/>
      <c r="Q54" s="152"/>
      <c r="R54" s="152"/>
      <c r="S54" s="152"/>
      <c r="T54" s="152"/>
      <c r="U54" s="152"/>
      <c r="V54" s="153"/>
    </row>
    <row r="55" spans="1:22" ht="24.75" customHeight="1" x14ac:dyDescent="0.25">
      <c r="A55" s="114"/>
      <c r="B55" s="94"/>
      <c r="C55" s="94"/>
      <c r="D55" s="31" t="s">
        <v>51</v>
      </c>
      <c r="E55" s="56">
        <v>5114.2</v>
      </c>
      <c r="F55" s="56">
        <v>3032.2</v>
      </c>
      <c r="G55" s="42">
        <f t="shared" si="2"/>
        <v>59.289820499784909</v>
      </c>
      <c r="H55" s="81"/>
      <c r="I55" s="81"/>
      <c r="J55" s="81"/>
      <c r="K55" s="81"/>
      <c r="L55" s="81"/>
      <c r="M55" s="154"/>
      <c r="N55" s="155"/>
      <c r="O55" s="155"/>
      <c r="P55" s="155"/>
      <c r="Q55" s="155"/>
      <c r="R55" s="155"/>
      <c r="S55" s="155"/>
      <c r="T55" s="155"/>
      <c r="U55" s="155"/>
      <c r="V55" s="156"/>
    </row>
    <row r="56" spans="1:22" ht="33" customHeight="1" x14ac:dyDescent="0.25">
      <c r="A56" s="114"/>
      <c r="B56" s="94"/>
      <c r="C56" s="94"/>
      <c r="D56" s="31" t="s">
        <v>12</v>
      </c>
      <c r="E56" s="58">
        <v>4899.8</v>
      </c>
      <c r="F56" s="42">
        <v>1307.5</v>
      </c>
      <c r="G56" s="42">
        <f t="shared" si="2"/>
        <v>26.684762643373201</v>
      </c>
      <c r="H56" s="81"/>
      <c r="I56" s="81"/>
      <c r="J56" s="81"/>
      <c r="K56" s="81"/>
      <c r="L56" s="81"/>
      <c r="M56" s="154"/>
      <c r="N56" s="155"/>
      <c r="O56" s="155"/>
      <c r="P56" s="155"/>
      <c r="Q56" s="155"/>
      <c r="R56" s="155"/>
      <c r="S56" s="155"/>
      <c r="T56" s="155"/>
      <c r="U56" s="155"/>
      <c r="V56" s="156"/>
    </row>
    <row r="57" spans="1:22" ht="35.25" customHeight="1" x14ac:dyDescent="0.25">
      <c r="A57" s="114"/>
      <c r="B57" s="94"/>
      <c r="C57" s="94"/>
      <c r="D57" s="31" t="s">
        <v>11</v>
      </c>
      <c r="E57" s="19">
        <v>165.9</v>
      </c>
      <c r="F57" s="42">
        <v>79.099999999999994</v>
      </c>
      <c r="G57" s="42">
        <f t="shared" si="2"/>
        <v>47.679324894514764</v>
      </c>
      <c r="H57" s="81"/>
      <c r="I57" s="81"/>
      <c r="J57" s="81"/>
      <c r="K57" s="81"/>
      <c r="L57" s="81"/>
      <c r="M57" s="154"/>
      <c r="N57" s="155"/>
      <c r="O57" s="155"/>
      <c r="P57" s="155"/>
      <c r="Q57" s="155"/>
      <c r="R57" s="155"/>
      <c r="S57" s="155"/>
      <c r="T57" s="155"/>
      <c r="U57" s="155"/>
      <c r="V57" s="156"/>
    </row>
    <row r="58" spans="1:22" ht="27" customHeight="1" thickBot="1" x14ac:dyDescent="0.3">
      <c r="A58" s="115"/>
      <c r="B58" s="95"/>
      <c r="C58" s="95"/>
      <c r="D58" s="30" t="s">
        <v>53</v>
      </c>
      <c r="E58" s="59">
        <v>35.4</v>
      </c>
      <c r="F58" s="60">
        <v>0</v>
      </c>
      <c r="G58" s="60">
        <f t="shared" si="2"/>
        <v>0</v>
      </c>
      <c r="H58" s="81"/>
      <c r="I58" s="81"/>
      <c r="J58" s="81"/>
      <c r="K58" s="81"/>
      <c r="L58" s="81"/>
      <c r="M58" s="157"/>
      <c r="N58" s="158"/>
      <c r="O58" s="158"/>
      <c r="P58" s="158"/>
      <c r="Q58" s="158"/>
      <c r="R58" s="158"/>
      <c r="S58" s="158"/>
      <c r="T58" s="158"/>
      <c r="U58" s="158"/>
      <c r="V58" s="159"/>
    </row>
    <row r="59" spans="1:22" ht="32.25" customHeight="1" x14ac:dyDescent="0.25">
      <c r="A59" s="120">
        <v>12</v>
      </c>
      <c r="B59" s="116" t="s">
        <v>32</v>
      </c>
      <c r="C59" s="90" t="s">
        <v>31</v>
      </c>
      <c r="D59" s="34" t="s">
        <v>1</v>
      </c>
      <c r="E59" s="41">
        <f>E60+E61+E62+E63</f>
        <v>18991.5</v>
      </c>
      <c r="F59" s="41">
        <f>F60+F61+F62+F63</f>
        <v>7632.9</v>
      </c>
      <c r="G59" s="11">
        <f t="shared" si="2"/>
        <v>40.191138140747171</v>
      </c>
      <c r="H59" s="81"/>
      <c r="I59" s="83"/>
      <c r="J59" s="81"/>
      <c r="K59" s="81"/>
      <c r="L59" s="81"/>
      <c r="M59" s="151" t="s">
        <v>62</v>
      </c>
      <c r="N59" s="152"/>
      <c r="O59" s="152"/>
      <c r="P59" s="152"/>
      <c r="Q59" s="152"/>
      <c r="R59" s="152"/>
      <c r="S59" s="152"/>
      <c r="T59" s="152"/>
      <c r="U59" s="152"/>
      <c r="V59" s="153"/>
    </row>
    <row r="60" spans="1:22" ht="27.75" customHeight="1" x14ac:dyDescent="0.25">
      <c r="A60" s="121"/>
      <c r="B60" s="117"/>
      <c r="C60" s="94"/>
      <c r="D60" s="31" t="s">
        <v>51</v>
      </c>
      <c r="E60" s="42">
        <v>0</v>
      </c>
      <c r="F60" s="42">
        <v>0</v>
      </c>
      <c r="G60" s="8">
        <v>0</v>
      </c>
      <c r="H60" s="81"/>
      <c r="I60" s="81"/>
      <c r="J60" s="81"/>
      <c r="K60" s="81"/>
      <c r="L60" s="81"/>
      <c r="M60" s="154"/>
      <c r="N60" s="155"/>
      <c r="O60" s="155"/>
      <c r="P60" s="155"/>
      <c r="Q60" s="155"/>
      <c r="R60" s="155"/>
      <c r="S60" s="155"/>
      <c r="T60" s="155"/>
      <c r="U60" s="155"/>
      <c r="V60" s="156"/>
    </row>
    <row r="61" spans="1:22" ht="34.5" customHeight="1" x14ac:dyDescent="0.25">
      <c r="A61" s="121"/>
      <c r="B61" s="117"/>
      <c r="C61" s="94"/>
      <c r="D61" s="31" t="s">
        <v>12</v>
      </c>
      <c r="E61" s="49">
        <v>0</v>
      </c>
      <c r="F61" s="46">
        <v>0</v>
      </c>
      <c r="G61" s="8">
        <v>0</v>
      </c>
      <c r="H61" s="81"/>
      <c r="I61" s="81"/>
      <c r="J61" s="81"/>
      <c r="K61" s="81"/>
      <c r="L61" s="81"/>
      <c r="M61" s="154"/>
      <c r="N61" s="155"/>
      <c r="O61" s="155"/>
      <c r="P61" s="155"/>
      <c r="Q61" s="155"/>
      <c r="R61" s="155"/>
      <c r="S61" s="155"/>
      <c r="T61" s="155"/>
      <c r="U61" s="155"/>
      <c r="V61" s="156"/>
    </row>
    <row r="62" spans="1:22" ht="33" customHeight="1" x14ac:dyDescent="0.25">
      <c r="A62" s="121"/>
      <c r="B62" s="118"/>
      <c r="C62" s="94"/>
      <c r="D62" s="31" t="s">
        <v>11</v>
      </c>
      <c r="E62" s="19">
        <v>18991.5</v>
      </c>
      <c r="F62" s="42">
        <v>7632.9</v>
      </c>
      <c r="G62" s="8">
        <f>F62/E62*100</f>
        <v>40.191138140747171</v>
      </c>
      <c r="H62" s="81"/>
      <c r="I62" s="81"/>
      <c r="J62" s="81"/>
      <c r="K62" s="81"/>
      <c r="L62" s="81"/>
      <c r="M62" s="154"/>
      <c r="N62" s="155"/>
      <c r="O62" s="155"/>
      <c r="P62" s="155"/>
      <c r="Q62" s="155"/>
      <c r="R62" s="155"/>
      <c r="S62" s="155"/>
      <c r="T62" s="155"/>
      <c r="U62" s="155"/>
      <c r="V62" s="156"/>
    </row>
    <row r="63" spans="1:22" ht="28.5" customHeight="1" thickBot="1" x14ac:dyDescent="0.3">
      <c r="A63" s="123"/>
      <c r="B63" s="119"/>
      <c r="C63" s="95"/>
      <c r="D63" s="33" t="s">
        <v>55</v>
      </c>
      <c r="E63" s="61">
        <v>0</v>
      </c>
      <c r="F63" s="51">
        <v>0</v>
      </c>
      <c r="G63" s="9">
        <v>0</v>
      </c>
      <c r="H63" s="81"/>
      <c r="I63" s="81"/>
      <c r="J63" s="81"/>
      <c r="K63" s="81"/>
      <c r="L63" s="81"/>
      <c r="M63" s="157"/>
      <c r="N63" s="158"/>
      <c r="O63" s="158"/>
      <c r="P63" s="158"/>
      <c r="Q63" s="158"/>
      <c r="R63" s="158"/>
      <c r="S63" s="158"/>
      <c r="T63" s="158"/>
      <c r="U63" s="158"/>
      <c r="V63" s="159"/>
    </row>
    <row r="64" spans="1:22" ht="37.5" customHeight="1" x14ac:dyDescent="0.25">
      <c r="A64" s="120">
        <v>13</v>
      </c>
      <c r="B64" s="116" t="s">
        <v>33</v>
      </c>
      <c r="C64" s="90" t="s">
        <v>26</v>
      </c>
      <c r="D64" s="34" t="s">
        <v>1</v>
      </c>
      <c r="E64" s="41">
        <f>E65+E66+E67+E68</f>
        <v>41292.800000000003</v>
      </c>
      <c r="F64" s="41">
        <f>F65+F66+F67+F68</f>
        <v>107.9</v>
      </c>
      <c r="G64" s="11">
        <f>F64/E64*100</f>
        <v>0.26130463422194666</v>
      </c>
      <c r="H64" s="81"/>
      <c r="I64" s="81"/>
      <c r="J64" s="81"/>
      <c r="K64" s="81"/>
      <c r="L64" s="81"/>
      <c r="M64" s="151" t="s">
        <v>85</v>
      </c>
      <c r="N64" s="152"/>
      <c r="O64" s="152"/>
      <c r="P64" s="152"/>
      <c r="Q64" s="152"/>
      <c r="R64" s="152"/>
      <c r="S64" s="152"/>
      <c r="T64" s="152"/>
      <c r="U64" s="152"/>
      <c r="V64" s="153"/>
    </row>
    <row r="65" spans="1:23" ht="26.25" customHeight="1" x14ac:dyDescent="0.25">
      <c r="A65" s="121"/>
      <c r="B65" s="117"/>
      <c r="C65" s="94"/>
      <c r="D65" s="31" t="s">
        <v>51</v>
      </c>
      <c r="E65" s="42">
        <v>0</v>
      </c>
      <c r="F65" s="42">
        <v>0</v>
      </c>
      <c r="G65" s="8">
        <v>0</v>
      </c>
      <c r="H65" s="81"/>
      <c r="I65" s="81"/>
      <c r="J65" s="81"/>
      <c r="K65" s="81"/>
      <c r="L65" s="81"/>
      <c r="M65" s="154"/>
      <c r="N65" s="155"/>
      <c r="O65" s="155"/>
      <c r="P65" s="155"/>
      <c r="Q65" s="155"/>
      <c r="R65" s="155"/>
      <c r="S65" s="155"/>
      <c r="T65" s="155"/>
      <c r="U65" s="155"/>
      <c r="V65" s="156"/>
    </row>
    <row r="66" spans="1:23" ht="35.25" customHeight="1" x14ac:dyDescent="0.25">
      <c r="A66" s="121"/>
      <c r="B66" s="117"/>
      <c r="C66" s="94"/>
      <c r="D66" s="31" t="s">
        <v>12</v>
      </c>
      <c r="E66" s="43">
        <v>926.8</v>
      </c>
      <c r="F66" s="42">
        <v>107.9</v>
      </c>
      <c r="G66" s="8">
        <f>F66/E66*100</f>
        <v>11.642209753992233</v>
      </c>
      <c r="H66" s="81"/>
      <c r="I66" s="81"/>
      <c r="J66" s="81"/>
      <c r="K66" s="81"/>
      <c r="L66" s="81"/>
      <c r="M66" s="154"/>
      <c r="N66" s="155"/>
      <c r="O66" s="155"/>
      <c r="P66" s="155"/>
      <c r="Q66" s="155"/>
      <c r="R66" s="155"/>
      <c r="S66" s="155"/>
      <c r="T66" s="155"/>
      <c r="U66" s="155"/>
      <c r="V66" s="156"/>
    </row>
    <row r="67" spans="1:23" ht="34.5" customHeight="1" x14ac:dyDescent="0.25">
      <c r="A67" s="121"/>
      <c r="B67" s="118"/>
      <c r="C67" s="94"/>
      <c r="D67" s="31" t="s">
        <v>11</v>
      </c>
      <c r="E67" s="49">
        <v>40366</v>
      </c>
      <c r="F67" s="42">
        <v>0</v>
      </c>
      <c r="G67" s="8">
        <f>F67/E67*100</f>
        <v>0</v>
      </c>
      <c r="H67" s="81"/>
      <c r="I67" s="81"/>
      <c r="J67" s="81"/>
      <c r="K67" s="81"/>
      <c r="L67" s="81"/>
      <c r="M67" s="154"/>
      <c r="N67" s="155"/>
      <c r="O67" s="155"/>
      <c r="P67" s="155"/>
      <c r="Q67" s="155"/>
      <c r="R67" s="155"/>
      <c r="S67" s="155"/>
      <c r="T67" s="155"/>
      <c r="U67" s="155"/>
      <c r="V67" s="156"/>
    </row>
    <row r="68" spans="1:23" ht="59.25" customHeight="1" thickBot="1" x14ac:dyDescent="0.3">
      <c r="A68" s="123"/>
      <c r="B68" s="119"/>
      <c r="C68" s="95"/>
      <c r="D68" s="33" t="s">
        <v>55</v>
      </c>
      <c r="E68" s="62">
        <v>0</v>
      </c>
      <c r="F68" s="51">
        <v>0</v>
      </c>
      <c r="G68" s="9">
        <v>0</v>
      </c>
      <c r="H68" s="81"/>
      <c r="I68" s="81"/>
      <c r="J68" s="81"/>
      <c r="K68" s="81"/>
      <c r="L68" s="81"/>
      <c r="M68" s="157"/>
      <c r="N68" s="158"/>
      <c r="O68" s="158"/>
      <c r="P68" s="158"/>
      <c r="Q68" s="158"/>
      <c r="R68" s="158"/>
      <c r="S68" s="158"/>
      <c r="T68" s="158"/>
      <c r="U68" s="158"/>
      <c r="V68" s="159"/>
    </row>
    <row r="69" spans="1:23" ht="35.25" customHeight="1" x14ac:dyDescent="0.25">
      <c r="A69" s="120">
        <v>14</v>
      </c>
      <c r="B69" s="116" t="s">
        <v>39</v>
      </c>
      <c r="C69" s="90" t="s">
        <v>38</v>
      </c>
      <c r="D69" s="34" t="s">
        <v>1</v>
      </c>
      <c r="E69" s="41">
        <f>E70+E71+E72</f>
        <v>2714.4</v>
      </c>
      <c r="F69" s="41">
        <f>F70+F71+F72</f>
        <v>2614.2000000000003</v>
      </c>
      <c r="G69" s="11">
        <f>F69/E69*100</f>
        <v>96.308576480990283</v>
      </c>
      <c r="H69" s="81"/>
      <c r="I69" s="81"/>
      <c r="J69" s="81"/>
      <c r="K69" s="81"/>
      <c r="L69" s="81"/>
      <c r="M69" s="99" t="s">
        <v>71</v>
      </c>
      <c r="N69" s="135"/>
      <c r="O69" s="135"/>
      <c r="P69" s="135"/>
      <c r="Q69" s="135"/>
      <c r="R69" s="135"/>
      <c r="S69" s="135"/>
      <c r="T69" s="135"/>
      <c r="U69" s="135"/>
      <c r="V69" s="136"/>
    </row>
    <row r="70" spans="1:23" ht="34.5" customHeight="1" x14ac:dyDescent="0.25">
      <c r="A70" s="121"/>
      <c r="B70" s="117"/>
      <c r="C70" s="94"/>
      <c r="D70" s="31" t="s">
        <v>51</v>
      </c>
      <c r="E70" s="42">
        <v>0</v>
      </c>
      <c r="F70" s="42">
        <v>0</v>
      </c>
      <c r="G70" s="8">
        <v>0</v>
      </c>
      <c r="H70" s="81"/>
      <c r="I70" s="81"/>
      <c r="J70" s="81"/>
      <c r="K70" s="81"/>
      <c r="L70" s="81"/>
      <c r="M70" s="137"/>
      <c r="N70" s="138"/>
      <c r="O70" s="138"/>
      <c r="P70" s="138"/>
      <c r="Q70" s="138"/>
      <c r="R70" s="138"/>
      <c r="S70" s="138"/>
      <c r="T70" s="138"/>
      <c r="U70" s="138"/>
      <c r="V70" s="139"/>
    </row>
    <row r="71" spans="1:23" ht="34.5" customHeight="1" x14ac:dyDescent="0.25">
      <c r="A71" s="121"/>
      <c r="B71" s="117"/>
      <c r="C71" s="94"/>
      <c r="D71" s="31" t="s">
        <v>12</v>
      </c>
      <c r="E71" s="42">
        <v>2461.8000000000002</v>
      </c>
      <c r="F71" s="42">
        <v>2461.8000000000002</v>
      </c>
      <c r="G71" s="8">
        <f>F71/E71*100</f>
        <v>100</v>
      </c>
      <c r="H71" s="81"/>
      <c r="I71" s="81"/>
      <c r="J71" s="81"/>
      <c r="K71" s="81"/>
      <c r="L71" s="81"/>
      <c r="M71" s="137"/>
      <c r="N71" s="138"/>
      <c r="O71" s="138"/>
      <c r="P71" s="138"/>
      <c r="Q71" s="138"/>
      <c r="R71" s="138"/>
      <c r="S71" s="138"/>
      <c r="T71" s="138"/>
      <c r="U71" s="138"/>
      <c r="V71" s="139"/>
    </row>
    <row r="72" spans="1:23" ht="33.75" customHeight="1" thickBot="1" x14ac:dyDescent="0.3">
      <c r="A72" s="123"/>
      <c r="B72" s="119"/>
      <c r="C72" s="95"/>
      <c r="D72" s="25" t="s">
        <v>11</v>
      </c>
      <c r="E72" s="63">
        <v>252.6</v>
      </c>
      <c r="F72" s="45">
        <v>152.4</v>
      </c>
      <c r="G72" s="26">
        <f>F72/E72*100</f>
        <v>60.332541567695962</v>
      </c>
      <c r="H72" s="81"/>
      <c r="I72" s="81"/>
      <c r="J72" s="81"/>
      <c r="K72" s="81"/>
      <c r="L72" s="81"/>
      <c r="M72" s="140"/>
      <c r="N72" s="141"/>
      <c r="O72" s="141"/>
      <c r="P72" s="141"/>
      <c r="Q72" s="141"/>
      <c r="R72" s="141"/>
      <c r="S72" s="141"/>
      <c r="T72" s="141"/>
      <c r="U72" s="141"/>
      <c r="V72" s="142"/>
    </row>
    <row r="73" spans="1:23" ht="28.5" customHeight="1" x14ac:dyDescent="0.25">
      <c r="A73" s="120">
        <v>15</v>
      </c>
      <c r="B73" s="116" t="s">
        <v>41</v>
      </c>
      <c r="C73" s="90" t="s">
        <v>40</v>
      </c>
      <c r="D73" s="34" t="s">
        <v>1</v>
      </c>
      <c r="E73" s="41">
        <f>E74+E75+E76+E77</f>
        <v>3728</v>
      </c>
      <c r="F73" s="41">
        <f>F74+F75+F76+F77</f>
        <v>1330.2</v>
      </c>
      <c r="G73" s="11">
        <f>F73/E73*100</f>
        <v>35.681330472103006</v>
      </c>
      <c r="H73" s="81"/>
      <c r="I73" s="81"/>
      <c r="J73" s="81"/>
      <c r="K73" s="81"/>
      <c r="L73" s="81"/>
      <c r="M73" s="99" t="s">
        <v>60</v>
      </c>
      <c r="N73" s="143"/>
      <c r="O73" s="143"/>
      <c r="P73" s="143"/>
      <c r="Q73" s="143"/>
      <c r="R73" s="143"/>
      <c r="S73" s="143"/>
      <c r="T73" s="143"/>
      <c r="U73" s="143"/>
      <c r="V73" s="144"/>
    </row>
    <row r="74" spans="1:23" ht="26.25" customHeight="1" x14ac:dyDescent="0.25">
      <c r="A74" s="121"/>
      <c r="B74" s="117"/>
      <c r="C74" s="94"/>
      <c r="D74" s="31" t="s">
        <v>51</v>
      </c>
      <c r="E74" s="42">
        <v>0</v>
      </c>
      <c r="F74" s="42">
        <v>0</v>
      </c>
      <c r="G74" s="8">
        <v>0</v>
      </c>
      <c r="H74" s="81"/>
      <c r="I74" s="81"/>
      <c r="J74" s="81"/>
      <c r="K74" s="81"/>
      <c r="L74" s="81"/>
      <c r="M74" s="145"/>
      <c r="N74" s="146"/>
      <c r="O74" s="146"/>
      <c r="P74" s="146"/>
      <c r="Q74" s="146"/>
      <c r="R74" s="146"/>
      <c r="S74" s="146"/>
      <c r="T74" s="146"/>
      <c r="U74" s="146"/>
      <c r="V74" s="147"/>
    </row>
    <row r="75" spans="1:23" ht="33.75" customHeight="1" x14ac:dyDescent="0.25">
      <c r="A75" s="121"/>
      <c r="B75" s="117"/>
      <c r="C75" s="94"/>
      <c r="D75" s="31" t="s">
        <v>12</v>
      </c>
      <c r="E75" s="19">
        <v>0</v>
      </c>
      <c r="F75" s="42">
        <v>0</v>
      </c>
      <c r="G75" s="8">
        <v>0</v>
      </c>
      <c r="H75" s="81"/>
      <c r="I75" s="81"/>
      <c r="J75" s="81"/>
      <c r="K75" s="81"/>
      <c r="L75" s="81"/>
      <c r="M75" s="145"/>
      <c r="N75" s="146"/>
      <c r="O75" s="146"/>
      <c r="P75" s="146"/>
      <c r="Q75" s="146"/>
      <c r="R75" s="146"/>
      <c r="S75" s="146"/>
      <c r="T75" s="146"/>
      <c r="U75" s="146"/>
      <c r="V75" s="147"/>
    </row>
    <row r="76" spans="1:23" ht="33.75" customHeight="1" thickBot="1" x14ac:dyDescent="0.3">
      <c r="A76" s="122"/>
      <c r="B76" s="118"/>
      <c r="C76" s="94"/>
      <c r="D76" s="33" t="s">
        <v>11</v>
      </c>
      <c r="E76" s="43">
        <v>3728</v>
      </c>
      <c r="F76" s="56">
        <v>1330.2</v>
      </c>
      <c r="G76" s="13">
        <f>F76/E76*100</f>
        <v>35.681330472103006</v>
      </c>
      <c r="H76" s="81"/>
      <c r="I76" s="81"/>
      <c r="J76" s="81"/>
      <c r="K76" s="81"/>
      <c r="L76" s="81"/>
      <c r="M76" s="145"/>
      <c r="N76" s="146"/>
      <c r="O76" s="146"/>
      <c r="P76" s="146"/>
      <c r="Q76" s="146"/>
      <c r="R76" s="146"/>
      <c r="S76" s="146"/>
      <c r="T76" s="146"/>
      <c r="U76" s="146"/>
      <c r="V76" s="147"/>
    </row>
    <row r="77" spans="1:23" ht="32.25" customHeight="1" thickBot="1" x14ac:dyDescent="0.3">
      <c r="A77" s="123"/>
      <c r="B77" s="119"/>
      <c r="C77" s="95"/>
      <c r="D77" s="40" t="s">
        <v>6</v>
      </c>
      <c r="E77" s="54">
        <v>0</v>
      </c>
      <c r="F77" s="51">
        <v>0</v>
      </c>
      <c r="G77" s="9">
        <v>0</v>
      </c>
      <c r="H77" s="81"/>
      <c r="I77" s="81"/>
      <c r="J77" s="81"/>
      <c r="K77" s="81"/>
      <c r="L77" s="81"/>
      <c r="M77" s="148"/>
      <c r="N77" s="149"/>
      <c r="O77" s="149"/>
      <c r="P77" s="149"/>
      <c r="Q77" s="149"/>
      <c r="R77" s="149"/>
      <c r="S77" s="149"/>
      <c r="T77" s="149"/>
      <c r="U77" s="149"/>
      <c r="V77" s="150"/>
    </row>
    <row r="78" spans="1:23" ht="30.75" customHeight="1" x14ac:dyDescent="0.25">
      <c r="A78" s="120">
        <v>16</v>
      </c>
      <c r="B78" s="116" t="s">
        <v>43</v>
      </c>
      <c r="C78" s="90" t="s">
        <v>42</v>
      </c>
      <c r="D78" s="34" t="s">
        <v>1</v>
      </c>
      <c r="E78" s="41">
        <f>E79+E80+E81+E82</f>
        <v>39927.9</v>
      </c>
      <c r="F78" s="41">
        <f>F79+F80+F81+F82</f>
        <v>25248.3</v>
      </c>
      <c r="G78" s="11">
        <f>F78/E78*100</f>
        <v>63.234730601909938</v>
      </c>
      <c r="H78" s="81"/>
      <c r="I78" s="81"/>
      <c r="J78" s="81"/>
      <c r="K78" s="81"/>
      <c r="L78" s="81"/>
      <c r="M78" s="99" t="s">
        <v>72</v>
      </c>
      <c r="N78" s="152"/>
      <c r="O78" s="152"/>
      <c r="P78" s="152"/>
      <c r="Q78" s="152"/>
      <c r="R78" s="152"/>
      <c r="S78" s="152"/>
      <c r="T78" s="152"/>
      <c r="U78" s="152"/>
      <c r="V78" s="153"/>
      <c r="W78" s="85"/>
    </row>
    <row r="79" spans="1:23" ht="26.25" customHeight="1" x14ac:dyDescent="0.25">
      <c r="A79" s="121"/>
      <c r="B79" s="117"/>
      <c r="C79" s="94"/>
      <c r="D79" s="31" t="s">
        <v>51</v>
      </c>
      <c r="E79" s="42">
        <v>0</v>
      </c>
      <c r="F79" s="42">
        <v>0</v>
      </c>
      <c r="G79" s="8">
        <v>0</v>
      </c>
      <c r="H79" s="81"/>
      <c r="I79" s="81"/>
      <c r="J79" s="81"/>
      <c r="K79" s="81"/>
      <c r="L79" s="81"/>
      <c r="M79" s="154"/>
      <c r="N79" s="155"/>
      <c r="O79" s="155"/>
      <c r="P79" s="155"/>
      <c r="Q79" s="155"/>
      <c r="R79" s="155"/>
      <c r="S79" s="155"/>
      <c r="T79" s="155"/>
      <c r="U79" s="155"/>
      <c r="V79" s="156"/>
      <c r="W79" s="86"/>
    </row>
    <row r="80" spans="1:23" ht="37.5" customHeight="1" x14ac:dyDescent="0.25">
      <c r="A80" s="121"/>
      <c r="B80" s="117"/>
      <c r="C80" s="94"/>
      <c r="D80" s="31" t="s">
        <v>12</v>
      </c>
      <c r="E80" s="43">
        <v>0</v>
      </c>
      <c r="F80" s="42">
        <v>0</v>
      </c>
      <c r="G80" s="8">
        <v>0</v>
      </c>
      <c r="H80" s="81"/>
      <c r="I80" s="81"/>
      <c r="J80" s="81"/>
      <c r="K80" s="81"/>
      <c r="L80" s="81"/>
      <c r="M80" s="154"/>
      <c r="N80" s="155"/>
      <c r="O80" s="155"/>
      <c r="P80" s="155"/>
      <c r="Q80" s="155"/>
      <c r="R80" s="155"/>
      <c r="S80" s="155"/>
      <c r="T80" s="155"/>
      <c r="U80" s="155"/>
      <c r="V80" s="156"/>
      <c r="W80" s="86"/>
    </row>
    <row r="81" spans="1:23" ht="37.5" customHeight="1" x14ac:dyDescent="0.25">
      <c r="A81" s="122"/>
      <c r="B81" s="118"/>
      <c r="C81" s="94"/>
      <c r="D81" s="32" t="s">
        <v>11</v>
      </c>
      <c r="E81" s="49">
        <v>39927.9</v>
      </c>
      <c r="F81" s="42">
        <v>25248.3</v>
      </c>
      <c r="G81" s="13">
        <f>F81/E81*100</f>
        <v>63.234730601909938</v>
      </c>
      <c r="H81" s="81"/>
      <c r="I81" s="81"/>
      <c r="J81" s="81"/>
      <c r="K81" s="81"/>
      <c r="L81" s="81"/>
      <c r="M81" s="154"/>
      <c r="N81" s="155"/>
      <c r="O81" s="155"/>
      <c r="P81" s="155"/>
      <c r="Q81" s="155"/>
      <c r="R81" s="155"/>
      <c r="S81" s="155"/>
      <c r="T81" s="155"/>
      <c r="U81" s="155"/>
      <c r="V81" s="156"/>
      <c r="W81" s="86"/>
    </row>
    <row r="82" spans="1:23" ht="15" customHeight="1" thickBot="1" x14ac:dyDescent="0.3">
      <c r="A82" s="123"/>
      <c r="B82" s="119"/>
      <c r="C82" s="95"/>
      <c r="D82" s="33" t="s">
        <v>53</v>
      </c>
      <c r="E82" s="51">
        <v>0</v>
      </c>
      <c r="F82" s="51">
        <v>0</v>
      </c>
      <c r="G82" s="9">
        <v>0</v>
      </c>
      <c r="H82" s="81"/>
      <c r="I82" s="81"/>
      <c r="J82" s="81"/>
      <c r="K82" s="81"/>
      <c r="L82" s="81"/>
      <c r="M82" s="157"/>
      <c r="N82" s="158"/>
      <c r="O82" s="158"/>
      <c r="P82" s="158"/>
      <c r="Q82" s="158"/>
      <c r="R82" s="158"/>
      <c r="S82" s="158"/>
      <c r="T82" s="158"/>
      <c r="U82" s="158"/>
      <c r="V82" s="159"/>
    </row>
    <row r="83" spans="1:23" ht="32.25" customHeight="1" x14ac:dyDescent="0.25">
      <c r="A83" s="120">
        <v>17</v>
      </c>
      <c r="B83" s="90" t="s">
        <v>59</v>
      </c>
      <c r="C83" s="90" t="s">
        <v>44</v>
      </c>
      <c r="D83" s="34" t="s">
        <v>1</v>
      </c>
      <c r="E83" s="41">
        <f>E84+E85+E86</f>
        <v>267356.30000000005</v>
      </c>
      <c r="F83" s="41">
        <f>F84+F85+F86</f>
        <v>130447.79999999999</v>
      </c>
      <c r="G83" s="11">
        <f>F83/E83*100</f>
        <v>48.791743452463983</v>
      </c>
      <c r="H83" s="81"/>
      <c r="I83" s="81"/>
      <c r="J83" s="81"/>
      <c r="K83" s="81"/>
      <c r="L83" s="81"/>
      <c r="M83" s="151" t="s">
        <v>66</v>
      </c>
      <c r="N83" s="152"/>
      <c r="O83" s="152"/>
      <c r="P83" s="152"/>
      <c r="Q83" s="152"/>
      <c r="R83" s="152"/>
      <c r="S83" s="152"/>
      <c r="T83" s="152"/>
      <c r="U83" s="152"/>
      <c r="V83" s="153"/>
    </row>
    <row r="84" spans="1:23" ht="24" customHeight="1" x14ac:dyDescent="0.25">
      <c r="A84" s="121"/>
      <c r="B84" s="94"/>
      <c r="C84" s="94"/>
      <c r="D84" s="31" t="s">
        <v>51</v>
      </c>
      <c r="E84" s="42">
        <v>2469</v>
      </c>
      <c r="F84" s="42">
        <v>1234.5</v>
      </c>
      <c r="G84" s="8">
        <v>0</v>
      </c>
      <c r="H84" s="81"/>
      <c r="I84" s="81"/>
      <c r="J84" s="81"/>
      <c r="K84" s="81"/>
      <c r="L84" s="81"/>
      <c r="M84" s="154"/>
      <c r="N84" s="155"/>
      <c r="O84" s="155"/>
      <c r="P84" s="155"/>
      <c r="Q84" s="155"/>
      <c r="R84" s="155"/>
      <c r="S84" s="155"/>
      <c r="T84" s="155"/>
      <c r="U84" s="155"/>
      <c r="V84" s="156"/>
    </row>
    <row r="85" spans="1:23" ht="35.25" customHeight="1" x14ac:dyDescent="0.25">
      <c r="A85" s="121"/>
      <c r="B85" s="94"/>
      <c r="C85" s="94"/>
      <c r="D85" s="31" t="s">
        <v>12</v>
      </c>
      <c r="E85" s="43">
        <v>150097.70000000001</v>
      </c>
      <c r="F85" s="42">
        <v>74977.399999999994</v>
      </c>
      <c r="G85" s="8">
        <f>F85/E85*100</f>
        <v>49.952397671649855</v>
      </c>
      <c r="H85" s="81"/>
      <c r="I85" s="81"/>
      <c r="J85" s="81"/>
      <c r="K85" s="81"/>
      <c r="L85" s="81"/>
      <c r="M85" s="154"/>
      <c r="N85" s="155"/>
      <c r="O85" s="155"/>
      <c r="P85" s="155"/>
      <c r="Q85" s="155"/>
      <c r="R85" s="155"/>
      <c r="S85" s="155"/>
      <c r="T85" s="155"/>
      <c r="U85" s="155"/>
      <c r="V85" s="156"/>
    </row>
    <row r="86" spans="1:23" ht="134.25" customHeight="1" thickBot="1" x14ac:dyDescent="0.3">
      <c r="A86" s="123"/>
      <c r="B86" s="95"/>
      <c r="C86" s="95"/>
      <c r="D86" s="33" t="s">
        <v>11</v>
      </c>
      <c r="E86" s="54">
        <v>114789.6</v>
      </c>
      <c r="F86" s="51">
        <v>54235.9</v>
      </c>
      <c r="G86" s="9">
        <f>F86/E86*100</f>
        <v>47.248095646295482</v>
      </c>
      <c r="H86" s="81"/>
      <c r="I86" s="81"/>
      <c r="J86" s="81"/>
      <c r="K86" s="81"/>
      <c r="L86" s="81"/>
      <c r="M86" s="157"/>
      <c r="N86" s="158"/>
      <c r="O86" s="158"/>
      <c r="P86" s="158"/>
      <c r="Q86" s="158"/>
      <c r="R86" s="158"/>
      <c r="S86" s="158"/>
      <c r="T86" s="158"/>
      <c r="U86" s="158"/>
      <c r="V86" s="159"/>
    </row>
    <row r="87" spans="1:23" ht="31.5" customHeight="1" x14ac:dyDescent="0.25">
      <c r="A87" s="120">
        <v>18</v>
      </c>
      <c r="B87" s="90" t="s">
        <v>46</v>
      </c>
      <c r="C87" s="90" t="s">
        <v>45</v>
      </c>
      <c r="D87" s="34" t="s">
        <v>1</v>
      </c>
      <c r="E87" s="41">
        <f>E88+E89+E90</f>
        <v>12314.3</v>
      </c>
      <c r="F87" s="41">
        <f>F88+F89+F90</f>
        <v>1606.7</v>
      </c>
      <c r="G87" s="11">
        <f>F87/E87*100</f>
        <v>13.047432659590882</v>
      </c>
      <c r="H87" s="81"/>
      <c r="I87" s="81"/>
      <c r="J87" s="81"/>
      <c r="K87" s="81"/>
      <c r="L87" s="81"/>
      <c r="M87" s="99" t="s">
        <v>82</v>
      </c>
      <c r="N87" s="143"/>
      <c r="O87" s="143"/>
      <c r="P87" s="143"/>
      <c r="Q87" s="143"/>
      <c r="R87" s="143"/>
      <c r="S87" s="143"/>
      <c r="T87" s="143"/>
      <c r="U87" s="143"/>
      <c r="V87" s="144"/>
    </row>
    <row r="88" spans="1:23" ht="24" customHeight="1" x14ac:dyDescent="0.25">
      <c r="A88" s="121"/>
      <c r="B88" s="94"/>
      <c r="C88" s="94"/>
      <c r="D88" s="31" t="s">
        <v>51</v>
      </c>
      <c r="E88" s="42">
        <v>0</v>
      </c>
      <c r="F88" s="42">
        <v>0</v>
      </c>
      <c r="G88" s="8">
        <v>0</v>
      </c>
      <c r="H88" s="81"/>
      <c r="I88" s="81"/>
      <c r="J88" s="81"/>
      <c r="K88" s="81"/>
      <c r="L88" s="81"/>
      <c r="M88" s="145"/>
      <c r="N88" s="146"/>
      <c r="O88" s="146"/>
      <c r="P88" s="146"/>
      <c r="Q88" s="146"/>
      <c r="R88" s="146"/>
      <c r="S88" s="146"/>
      <c r="T88" s="146"/>
      <c r="U88" s="146"/>
      <c r="V88" s="147"/>
    </row>
    <row r="89" spans="1:23" ht="33.75" customHeight="1" x14ac:dyDescent="0.25">
      <c r="A89" s="121"/>
      <c r="B89" s="94"/>
      <c r="C89" s="94"/>
      <c r="D89" s="31" t="s">
        <v>12</v>
      </c>
      <c r="E89" s="19">
        <v>0</v>
      </c>
      <c r="F89" s="42">
        <v>0</v>
      </c>
      <c r="G89" s="8">
        <v>0</v>
      </c>
      <c r="H89" s="81"/>
      <c r="I89" s="81"/>
      <c r="J89" s="81"/>
      <c r="K89" s="81"/>
      <c r="L89" s="81"/>
      <c r="M89" s="145"/>
      <c r="N89" s="146"/>
      <c r="O89" s="146"/>
      <c r="P89" s="146"/>
      <c r="Q89" s="146"/>
      <c r="R89" s="146"/>
      <c r="S89" s="146"/>
      <c r="T89" s="146"/>
      <c r="U89" s="146"/>
      <c r="V89" s="147"/>
    </row>
    <row r="90" spans="1:23" ht="44.25" customHeight="1" thickBot="1" x14ac:dyDescent="0.3">
      <c r="A90" s="121"/>
      <c r="B90" s="95"/>
      <c r="C90" s="95"/>
      <c r="D90" s="29" t="s">
        <v>11</v>
      </c>
      <c r="E90" s="55">
        <v>12314.3</v>
      </c>
      <c r="F90" s="53">
        <v>1606.7</v>
      </c>
      <c r="G90" s="28">
        <f>F90/E90*100</f>
        <v>13.047432659590882</v>
      </c>
      <c r="H90" s="81"/>
      <c r="I90" s="81"/>
      <c r="J90" s="81"/>
      <c r="K90" s="81"/>
      <c r="L90" s="81"/>
      <c r="M90" s="148"/>
      <c r="N90" s="149"/>
      <c r="O90" s="149"/>
      <c r="P90" s="149"/>
      <c r="Q90" s="149"/>
      <c r="R90" s="149"/>
      <c r="S90" s="149"/>
      <c r="T90" s="149"/>
      <c r="U90" s="149"/>
      <c r="V90" s="150"/>
    </row>
    <row r="91" spans="1:23" ht="32.25" customHeight="1" x14ac:dyDescent="0.25">
      <c r="A91" s="114">
        <v>19</v>
      </c>
      <c r="B91" s="116" t="s">
        <v>47</v>
      </c>
      <c r="C91" s="90" t="s">
        <v>49</v>
      </c>
      <c r="D91" s="37" t="s">
        <v>1</v>
      </c>
      <c r="E91" s="64">
        <f>E92+E93+E94+E95</f>
        <v>336927.5</v>
      </c>
      <c r="F91" s="41">
        <f>F92+F93+F94+F95</f>
        <v>171107.5</v>
      </c>
      <c r="G91" s="11">
        <f>F91/E91*100</f>
        <v>50.784664356575227</v>
      </c>
      <c r="H91" s="81"/>
      <c r="I91" s="81"/>
      <c r="J91" s="81"/>
      <c r="K91" s="81"/>
      <c r="L91" s="81"/>
      <c r="M91" s="99" t="s">
        <v>61</v>
      </c>
      <c r="N91" s="143"/>
      <c r="O91" s="143"/>
      <c r="P91" s="143"/>
      <c r="Q91" s="143"/>
      <c r="R91" s="143"/>
      <c r="S91" s="143"/>
      <c r="T91" s="143"/>
      <c r="U91" s="143"/>
      <c r="V91" s="144"/>
    </row>
    <row r="92" spans="1:23" ht="33.75" customHeight="1" x14ac:dyDescent="0.25">
      <c r="A92" s="114"/>
      <c r="B92" s="117"/>
      <c r="C92" s="94"/>
      <c r="D92" s="38" t="s">
        <v>51</v>
      </c>
      <c r="E92" s="65">
        <v>0</v>
      </c>
      <c r="F92" s="66">
        <v>0</v>
      </c>
      <c r="G92" s="20">
        <v>0</v>
      </c>
      <c r="H92" s="81"/>
      <c r="I92" s="81"/>
      <c r="J92" s="81"/>
      <c r="K92" s="81"/>
      <c r="L92" s="81"/>
      <c r="M92" s="145"/>
      <c r="N92" s="146"/>
      <c r="O92" s="146"/>
      <c r="P92" s="146"/>
      <c r="Q92" s="146"/>
      <c r="R92" s="146"/>
      <c r="S92" s="146"/>
      <c r="T92" s="146"/>
      <c r="U92" s="146"/>
      <c r="V92" s="147"/>
    </row>
    <row r="93" spans="1:23" ht="37.5" customHeight="1" x14ac:dyDescent="0.25">
      <c r="A93" s="114"/>
      <c r="B93" s="117"/>
      <c r="C93" s="94"/>
      <c r="D93" s="38" t="s">
        <v>12</v>
      </c>
      <c r="E93" s="19">
        <v>10827.5</v>
      </c>
      <c r="F93" s="42">
        <v>5677.6</v>
      </c>
      <c r="G93" s="8">
        <f>F93/E93*100</f>
        <v>52.436850611867939</v>
      </c>
      <c r="H93" s="81"/>
      <c r="I93" s="81"/>
      <c r="J93" s="81"/>
      <c r="K93" s="81"/>
      <c r="L93" s="81"/>
      <c r="M93" s="145"/>
      <c r="N93" s="146"/>
      <c r="O93" s="146"/>
      <c r="P93" s="146"/>
      <c r="Q93" s="146"/>
      <c r="R93" s="146"/>
      <c r="S93" s="146"/>
      <c r="T93" s="146"/>
      <c r="U93" s="146"/>
      <c r="V93" s="147"/>
    </row>
    <row r="94" spans="1:23" ht="32.25" customHeight="1" x14ac:dyDescent="0.25">
      <c r="A94" s="114"/>
      <c r="B94" s="118"/>
      <c r="C94" s="94"/>
      <c r="D94" s="38" t="s">
        <v>11</v>
      </c>
      <c r="E94" s="19">
        <v>326100</v>
      </c>
      <c r="F94" s="42">
        <v>165429.9</v>
      </c>
      <c r="G94" s="8">
        <f>F94/E94*100</f>
        <v>50.729806807727684</v>
      </c>
      <c r="H94" s="81"/>
      <c r="I94" s="81"/>
      <c r="J94" s="81"/>
      <c r="K94" s="81"/>
      <c r="L94" s="81"/>
      <c r="M94" s="145"/>
      <c r="N94" s="146"/>
      <c r="O94" s="146"/>
      <c r="P94" s="146"/>
      <c r="Q94" s="146"/>
      <c r="R94" s="146"/>
      <c r="S94" s="146"/>
      <c r="T94" s="146"/>
      <c r="U94" s="146"/>
      <c r="V94" s="147"/>
    </row>
    <row r="95" spans="1:23" ht="33.75" customHeight="1" thickBot="1" x14ac:dyDescent="0.3">
      <c r="A95" s="115"/>
      <c r="B95" s="119"/>
      <c r="C95" s="95"/>
      <c r="D95" s="33" t="s">
        <v>53</v>
      </c>
      <c r="E95" s="67">
        <v>0</v>
      </c>
      <c r="F95" s="68">
        <v>0</v>
      </c>
      <c r="G95" s="18">
        <v>0</v>
      </c>
      <c r="H95" s="81"/>
      <c r="I95" s="81"/>
      <c r="J95" s="81"/>
      <c r="K95" s="81"/>
      <c r="L95" s="81"/>
      <c r="M95" s="148"/>
      <c r="N95" s="149"/>
      <c r="O95" s="149"/>
      <c r="P95" s="149"/>
      <c r="Q95" s="149"/>
      <c r="R95" s="149"/>
      <c r="S95" s="149"/>
      <c r="T95" s="149"/>
      <c r="U95" s="149"/>
      <c r="V95" s="150"/>
    </row>
    <row r="96" spans="1:23" ht="27.75" customHeight="1" x14ac:dyDescent="0.25">
      <c r="A96" s="114">
        <v>20</v>
      </c>
      <c r="B96" s="90" t="s">
        <v>34</v>
      </c>
      <c r="C96" s="90" t="s">
        <v>26</v>
      </c>
      <c r="D96" s="37" t="s">
        <v>1</v>
      </c>
      <c r="E96" s="64">
        <f>E97+E98+E99+E100</f>
        <v>22585.7</v>
      </c>
      <c r="F96" s="41">
        <f>F97+F98+F99+F100</f>
        <v>2970.3999999999996</v>
      </c>
      <c r="G96" s="11">
        <f t="shared" ref="G96:G111" si="3">F96/E96*100</f>
        <v>13.151684472918705</v>
      </c>
      <c r="H96" s="81"/>
      <c r="I96" s="81"/>
      <c r="J96" s="81"/>
      <c r="K96" s="81"/>
      <c r="L96" s="81"/>
      <c r="M96" s="99" t="s">
        <v>74</v>
      </c>
      <c r="N96" s="143"/>
      <c r="O96" s="143"/>
      <c r="P96" s="143"/>
      <c r="Q96" s="143"/>
      <c r="R96" s="143"/>
      <c r="S96" s="143"/>
      <c r="T96" s="143"/>
      <c r="U96" s="143"/>
      <c r="V96" s="144"/>
    </row>
    <row r="97" spans="1:23" ht="27.75" customHeight="1" x14ac:dyDescent="0.25">
      <c r="A97" s="114"/>
      <c r="B97" s="94"/>
      <c r="C97" s="94"/>
      <c r="D97" s="38" t="s">
        <v>51</v>
      </c>
      <c r="E97" s="65">
        <v>6701.1</v>
      </c>
      <c r="F97" s="66">
        <v>1042.5999999999999</v>
      </c>
      <c r="G97" s="20">
        <f t="shared" si="3"/>
        <v>15.558639626330004</v>
      </c>
      <c r="H97" s="81"/>
      <c r="I97" s="81"/>
      <c r="J97" s="81"/>
      <c r="K97" s="81"/>
      <c r="L97" s="81"/>
      <c r="M97" s="145"/>
      <c r="N97" s="146"/>
      <c r="O97" s="146"/>
      <c r="P97" s="146"/>
      <c r="Q97" s="146"/>
      <c r="R97" s="146"/>
      <c r="S97" s="146"/>
      <c r="T97" s="146"/>
      <c r="U97" s="146"/>
      <c r="V97" s="147"/>
      <c r="W97" t="s">
        <v>75</v>
      </c>
    </row>
    <row r="98" spans="1:23" ht="33" customHeight="1" x14ac:dyDescent="0.25">
      <c r="A98" s="114"/>
      <c r="B98" s="94"/>
      <c r="C98" s="94"/>
      <c r="D98" s="38" t="s">
        <v>12</v>
      </c>
      <c r="E98" s="19">
        <v>13937.4</v>
      </c>
      <c r="F98" s="42">
        <v>1630.8</v>
      </c>
      <c r="G98" s="8">
        <f t="shared" si="3"/>
        <v>11.700891127469973</v>
      </c>
      <c r="H98" s="81"/>
      <c r="I98" s="81"/>
      <c r="J98" s="81"/>
      <c r="K98" s="81"/>
      <c r="L98" s="81"/>
      <c r="M98" s="145"/>
      <c r="N98" s="146"/>
      <c r="O98" s="146"/>
      <c r="P98" s="146"/>
      <c r="Q98" s="146"/>
      <c r="R98" s="146"/>
      <c r="S98" s="146"/>
      <c r="T98" s="146"/>
      <c r="U98" s="146"/>
      <c r="V98" s="147"/>
    </row>
    <row r="99" spans="1:23" ht="30" customHeight="1" x14ac:dyDescent="0.25">
      <c r="A99" s="114"/>
      <c r="B99" s="94"/>
      <c r="C99" s="94"/>
      <c r="D99" s="38" t="s">
        <v>11</v>
      </c>
      <c r="E99" s="19">
        <v>0</v>
      </c>
      <c r="F99" s="42">
        <v>0</v>
      </c>
      <c r="G99" s="8">
        <v>0</v>
      </c>
      <c r="H99" s="81"/>
      <c r="I99" s="81"/>
      <c r="J99" s="81"/>
      <c r="K99" s="81"/>
      <c r="L99" s="81"/>
      <c r="M99" s="145"/>
      <c r="N99" s="146"/>
      <c r="O99" s="146"/>
      <c r="P99" s="146"/>
      <c r="Q99" s="146"/>
      <c r="R99" s="146"/>
      <c r="S99" s="146"/>
      <c r="T99" s="146"/>
      <c r="U99" s="146"/>
      <c r="V99" s="147"/>
    </row>
    <row r="100" spans="1:23" ht="27" customHeight="1" thickBot="1" x14ac:dyDescent="0.3">
      <c r="A100" s="114"/>
      <c r="B100" s="95"/>
      <c r="C100" s="95"/>
      <c r="D100" s="33" t="s">
        <v>53</v>
      </c>
      <c r="E100" s="67">
        <v>1947.2</v>
      </c>
      <c r="F100" s="68">
        <v>297</v>
      </c>
      <c r="G100" s="18">
        <v>0</v>
      </c>
      <c r="H100" s="81"/>
      <c r="I100" s="81"/>
      <c r="J100" s="81"/>
      <c r="K100" s="81"/>
      <c r="L100" s="81"/>
      <c r="M100" s="148"/>
      <c r="N100" s="149"/>
      <c r="O100" s="149"/>
      <c r="P100" s="149"/>
      <c r="Q100" s="149"/>
      <c r="R100" s="149"/>
      <c r="S100" s="149"/>
      <c r="T100" s="149"/>
      <c r="U100" s="149"/>
      <c r="V100" s="150"/>
    </row>
    <row r="101" spans="1:23" ht="34.5" customHeight="1" x14ac:dyDescent="0.25">
      <c r="A101" s="87">
        <v>21</v>
      </c>
      <c r="B101" s="124" t="s">
        <v>57</v>
      </c>
      <c r="C101" s="90" t="s">
        <v>58</v>
      </c>
      <c r="D101" s="37" t="s">
        <v>1</v>
      </c>
      <c r="E101" s="77">
        <f>E102+E103+E104+E105</f>
        <v>29255.4</v>
      </c>
      <c r="F101" s="78">
        <f>F102+F103+F104+F105</f>
        <v>8430.7999999999993</v>
      </c>
      <c r="G101" s="73">
        <f>F101/E101*100</f>
        <v>28.817927630454541</v>
      </c>
      <c r="H101" s="81"/>
      <c r="I101" s="81"/>
      <c r="J101" s="81"/>
      <c r="K101" s="81"/>
      <c r="L101" s="81"/>
      <c r="M101" s="99" t="s">
        <v>73</v>
      </c>
      <c r="N101" s="100"/>
      <c r="O101" s="100"/>
      <c r="P101" s="100"/>
      <c r="Q101" s="100"/>
      <c r="R101" s="100"/>
      <c r="S101" s="100"/>
      <c r="T101" s="100"/>
      <c r="U101" s="100"/>
      <c r="V101" s="101"/>
    </row>
    <row r="102" spans="1:23" ht="29.25" customHeight="1" x14ac:dyDescent="0.25">
      <c r="A102" s="88"/>
      <c r="B102" s="125"/>
      <c r="C102" s="91"/>
      <c r="D102" s="38" t="s">
        <v>51</v>
      </c>
      <c r="E102" s="19">
        <v>0</v>
      </c>
      <c r="F102" s="42">
        <v>0</v>
      </c>
      <c r="G102" s="8">
        <v>0</v>
      </c>
      <c r="H102" s="81"/>
      <c r="I102" s="81"/>
      <c r="J102" s="81"/>
      <c r="K102" s="81"/>
      <c r="L102" s="81"/>
      <c r="M102" s="102"/>
      <c r="N102" s="103"/>
      <c r="O102" s="103"/>
      <c r="P102" s="103"/>
      <c r="Q102" s="103"/>
      <c r="R102" s="103"/>
      <c r="S102" s="103"/>
      <c r="T102" s="103"/>
      <c r="U102" s="103"/>
      <c r="V102" s="104"/>
    </row>
    <row r="103" spans="1:23" ht="34.5" customHeight="1" x14ac:dyDescent="0.25">
      <c r="A103" s="88"/>
      <c r="B103" s="125"/>
      <c r="C103" s="91"/>
      <c r="D103" s="38" t="s">
        <v>12</v>
      </c>
      <c r="E103" s="19">
        <v>1639.6</v>
      </c>
      <c r="F103" s="42">
        <v>0</v>
      </c>
      <c r="G103" s="8">
        <f t="shared" ref="G103:G105" si="4">F103/E103*100</f>
        <v>0</v>
      </c>
      <c r="H103" s="81"/>
      <c r="I103" s="81"/>
      <c r="J103" s="81"/>
      <c r="K103" s="81"/>
      <c r="L103" s="81"/>
      <c r="M103" s="102"/>
      <c r="N103" s="103"/>
      <c r="O103" s="103"/>
      <c r="P103" s="103"/>
      <c r="Q103" s="103"/>
      <c r="R103" s="103"/>
      <c r="S103" s="103"/>
      <c r="T103" s="103"/>
      <c r="U103" s="103"/>
      <c r="V103" s="104"/>
    </row>
    <row r="104" spans="1:23" ht="34.5" customHeight="1" x14ac:dyDescent="0.25">
      <c r="A104" s="88"/>
      <c r="B104" s="125"/>
      <c r="C104" s="91"/>
      <c r="D104" s="38" t="s">
        <v>11</v>
      </c>
      <c r="E104" s="19">
        <v>25125.4</v>
      </c>
      <c r="F104" s="42">
        <v>7695.3</v>
      </c>
      <c r="G104" s="8">
        <f t="shared" si="4"/>
        <v>30.627572098354648</v>
      </c>
      <c r="H104" s="81"/>
      <c r="I104" s="81"/>
      <c r="J104" s="81"/>
      <c r="K104" s="81"/>
      <c r="L104" s="81"/>
      <c r="M104" s="102"/>
      <c r="N104" s="103"/>
      <c r="O104" s="103"/>
      <c r="P104" s="103"/>
      <c r="Q104" s="103"/>
      <c r="R104" s="103"/>
      <c r="S104" s="103"/>
      <c r="T104" s="103"/>
      <c r="U104" s="103"/>
      <c r="V104" s="104"/>
    </row>
    <row r="105" spans="1:23" ht="34.5" customHeight="1" thickBot="1" x14ac:dyDescent="0.3">
      <c r="A105" s="89"/>
      <c r="B105" s="125"/>
      <c r="C105" s="92"/>
      <c r="D105" s="33" t="s">
        <v>6</v>
      </c>
      <c r="E105" s="54">
        <v>2490.4</v>
      </c>
      <c r="F105" s="51">
        <v>735.5</v>
      </c>
      <c r="G105" s="9">
        <f t="shared" si="4"/>
        <v>29.533408287825246</v>
      </c>
      <c r="H105" s="81"/>
      <c r="I105" s="81"/>
      <c r="J105" s="81"/>
      <c r="K105" s="81"/>
      <c r="L105" s="81"/>
      <c r="M105" s="105"/>
      <c r="N105" s="106"/>
      <c r="O105" s="106"/>
      <c r="P105" s="106"/>
      <c r="Q105" s="106"/>
      <c r="R105" s="106"/>
      <c r="S105" s="106"/>
      <c r="T105" s="106"/>
      <c r="U105" s="106"/>
      <c r="V105" s="107"/>
    </row>
    <row r="106" spans="1:23" ht="37.5" x14ac:dyDescent="0.25">
      <c r="A106" s="109" t="s">
        <v>10</v>
      </c>
      <c r="B106" s="110"/>
      <c r="C106" s="129"/>
      <c r="D106" s="4" t="s">
        <v>9</v>
      </c>
      <c r="E106" s="75">
        <f>E107+E108+E109+E110+E111</f>
        <v>5050011.7</v>
      </c>
      <c r="F106" s="76">
        <f>F107+F108+F109+F110+F111</f>
        <v>1900239.1</v>
      </c>
      <c r="G106" s="76">
        <f t="shared" si="3"/>
        <v>37.628409851010844</v>
      </c>
      <c r="M106" s="160"/>
      <c r="N106" s="161"/>
      <c r="O106" s="161"/>
      <c r="P106" s="161"/>
      <c r="Q106" s="161"/>
      <c r="R106" s="161"/>
      <c r="S106" s="161"/>
      <c r="T106" s="161"/>
      <c r="U106" s="161"/>
      <c r="V106" s="162"/>
    </row>
    <row r="107" spans="1:23" ht="37.5" x14ac:dyDescent="0.25">
      <c r="A107" s="109"/>
      <c r="B107" s="111"/>
      <c r="C107" s="130"/>
      <c r="D107" s="5" t="s">
        <v>2</v>
      </c>
      <c r="E107" s="69">
        <f>E6+E11+E16+E21+E26+E30+E35+E40+E45+E50+E55+E60+E65+E70+E74+E79+E84+E88+E92+E97</f>
        <v>73622.100000000006</v>
      </c>
      <c r="F107" s="70">
        <f>F6+F16+F55+F84+F97</f>
        <v>31964.899999999998</v>
      </c>
      <c r="G107" s="70">
        <f t="shared" si="3"/>
        <v>43.417533593852923</v>
      </c>
      <c r="M107" s="163"/>
      <c r="N107" s="164"/>
      <c r="O107" s="164"/>
      <c r="P107" s="164"/>
      <c r="Q107" s="164"/>
      <c r="R107" s="164"/>
      <c r="S107" s="164"/>
      <c r="T107" s="164"/>
      <c r="U107" s="164"/>
      <c r="V107" s="165"/>
    </row>
    <row r="108" spans="1:23" ht="56.25" x14ac:dyDescent="0.25">
      <c r="A108" s="109"/>
      <c r="B108" s="111"/>
      <c r="C108" s="130"/>
      <c r="D108" s="5" t="s">
        <v>3</v>
      </c>
      <c r="E108" s="69">
        <f>E7+E12+E17+E22+E27+E31+E36+E41+E46+E51+E56+E61+E66+E71+E75+E80+E85+E89+E93+E98+E103</f>
        <v>3348063.8</v>
      </c>
      <c r="F108" s="70">
        <f>F7+F12+F17+F22+F27+F31+F36+F41+F46+F51+F56+F61+F66+F71+F75+F80+F85+F89+F93+F98+F103</f>
        <v>1152564.2000000002</v>
      </c>
      <c r="G108" s="70">
        <f t="shared" si="3"/>
        <v>34.424797998174355</v>
      </c>
      <c r="M108" s="163"/>
      <c r="N108" s="164"/>
      <c r="O108" s="164"/>
      <c r="P108" s="164"/>
      <c r="Q108" s="164"/>
      <c r="R108" s="164"/>
      <c r="S108" s="164"/>
      <c r="T108" s="164"/>
      <c r="U108" s="164"/>
      <c r="V108" s="165"/>
    </row>
    <row r="109" spans="1:23" ht="56.25" x14ac:dyDescent="0.25">
      <c r="A109" s="109"/>
      <c r="B109" s="111"/>
      <c r="C109" s="130"/>
      <c r="D109" s="5" t="s">
        <v>4</v>
      </c>
      <c r="E109" s="69">
        <f>E8+E13+E18+E23+E28+E32+E37+E42+E47+E52+E57+E62+E67+E72+E76+E81+E86+E90+E94+E99+E104</f>
        <v>1618741.8</v>
      </c>
      <c r="F109" s="70">
        <f>F8+F13+F18+F23+F28+F32+F37+F42+F47+F52+F57+F62+F67+F72+F76+F81+F86+F90+F94+F99+F104</f>
        <v>713368.9</v>
      </c>
      <c r="G109" s="70">
        <f t="shared" si="3"/>
        <v>44.069344474826067</v>
      </c>
      <c r="M109" s="163"/>
      <c r="N109" s="164"/>
      <c r="O109" s="164"/>
      <c r="P109" s="164"/>
      <c r="Q109" s="164"/>
      <c r="R109" s="164"/>
      <c r="S109" s="164"/>
      <c r="T109" s="164"/>
      <c r="U109" s="164"/>
      <c r="V109" s="165"/>
    </row>
    <row r="110" spans="1:23" ht="37.5" x14ac:dyDescent="0.25">
      <c r="A110" s="109"/>
      <c r="B110" s="111"/>
      <c r="C110" s="130"/>
      <c r="D110" s="6" t="s">
        <v>5</v>
      </c>
      <c r="E110" s="69">
        <f>E9+E14+E19+E33+E38+E43+E48+E53+E58+E63+E68+E82+E95+E100</f>
        <v>2895.6</v>
      </c>
      <c r="F110" s="70">
        <f>F9+F14+F19+F33+F38+F43+F48+F53+F58+F63+F68+F82+F95+F100</f>
        <v>301.8</v>
      </c>
      <c r="G110" s="70">
        <f t="shared" si="3"/>
        <v>10.42271031910485</v>
      </c>
      <c r="M110" s="163"/>
      <c r="N110" s="164"/>
      <c r="O110" s="164"/>
      <c r="P110" s="164"/>
      <c r="Q110" s="164"/>
      <c r="R110" s="164"/>
      <c r="S110" s="164"/>
      <c r="T110" s="164"/>
      <c r="U110" s="164"/>
      <c r="V110" s="165"/>
    </row>
    <row r="111" spans="1:23" ht="38.25" thickBot="1" x14ac:dyDescent="0.3">
      <c r="A111" s="112"/>
      <c r="B111" s="113"/>
      <c r="C111" s="131"/>
      <c r="D111" s="7" t="s">
        <v>8</v>
      </c>
      <c r="E111" s="71">
        <f>E24+E77+E105</f>
        <v>6688.4</v>
      </c>
      <c r="F111" s="72">
        <f>F24+F77+F105</f>
        <v>2039.3</v>
      </c>
      <c r="G111" s="72">
        <f t="shared" si="3"/>
        <v>30.490102266610851</v>
      </c>
      <c r="M111" s="166"/>
      <c r="N111" s="167"/>
      <c r="O111" s="167"/>
      <c r="P111" s="167"/>
      <c r="Q111" s="167"/>
      <c r="R111" s="167"/>
      <c r="S111" s="167"/>
      <c r="T111" s="167"/>
      <c r="U111" s="167"/>
      <c r="V111" s="168"/>
    </row>
  </sheetData>
  <mergeCells count="96">
    <mergeCell ref="M106:V111"/>
    <mergeCell ref="M96:V100"/>
    <mergeCell ref="M3:V4"/>
    <mergeCell ref="M5:V9"/>
    <mergeCell ref="M10:V14"/>
    <mergeCell ref="M15:V19"/>
    <mergeCell ref="M20:V24"/>
    <mergeCell ref="M25:V28"/>
    <mergeCell ref="M29:V33"/>
    <mergeCell ref="M34:V38"/>
    <mergeCell ref="M39:V43"/>
    <mergeCell ref="M44:V48"/>
    <mergeCell ref="M87:V90"/>
    <mergeCell ref="M91:V95"/>
    <mergeCell ref="M78:V82"/>
    <mergeCell ref="M83:V86"/>
    <mergeCell ref="M69:V72"/>
    <mergeCell ref="M73:V77"/>
    <mergeCell ref="M59:V63"/>
    <mergeCell ref="M64:V68"/>
    <mergeCell ref="M49:V53"/>
    <mergeCell ref="M54:V58"/>
    <mergeCell ref="A87:A90"/>
    <mergeCell ref="B87:B90"/>
    <mergeCell ref="B49:B53"/>
    <mergeCell ref="B54:B58"/>
    <mergeCell ref="A54:A58"/>
    <mergeCell ref="A59:A63"/>
    <mergeCell ref="B59:B63"/>
    <mergeCell ref="A64:A68"/>
    <mergeCell ref="B64:B68"/>
    <mergeCell ref="A69:A72"/>
    <mergeCell ref="B69:B72"/>
    <mergeCell ref="A73:A77"/>
    <mergeCell ref="A83:A86"/>
    <mergeCell ref="B83:B86"/>
    <mergeCell ref="C106:C111"/>
    <mergeCell ref="C3:C4"/>
    <mergeCell ref="C10:C14"/>
    <mergeCell ref="A15:A19"/>
    <mergeCell ref="B15:B19"/>
    <mergeCell ref="A3:A4"/>
    <mergeCell ref="A20:A24"/>
    <mergeCell ref="B20:B24"/>
    <mergeCell ref="A39:A43"/>
    <mergeCell ref="B39:B43"/>
    <mergeCell ref="A44:A48"/>
    <mergeCell ref="B44:B48"/>
    <mergeCell ref="A49:A53"/>
    <mergeCell ref="A25:A28"/>
    <mergeCell ref="B25:B28"/>
    <mergeCell ref="A29:A33"/>
    <mergeCell ref="A34:A38"/>
    <mergeCell ref="B34:B38"/>
    <mergeCell ref="A10:A14"/>
    <mergeCell ref="B10:B14"/>
    <mergeCell ref="A5:A9"/>
    <mergeCell ref="B5:B9"/>
    <mergeCell ref="B101:B105"/>
    <mergeCell ref="D3:D4"/>
    <mergeCell ref="B3:B4"/>
    <mergeCell ref="E3:E4"/>
    <mergeCell ref="B29:B33"/>
    <mergeCell ref="C34:C38"/>
    <mergeCell ref="M101:V105"/>
    <mergeCell ref="C39:C43"/>
    <mergeCell ref="F3:G3"/>
    <mergeCell ref="A106:B111"/>
    <mergeCell ref="C69:C72"/>
    <mergeCell ref="C73:C77"/>
    <mergeCell ref="C78:C82"/>
    <mergeCell ref="C87:C90"/>
    <mergeCell ref="C83:C86"/>
    <mergeCell ref="A96:A100"/>
    <mergeCell ref="B96:B100"/>
    <mergeCell ref="A91:A95"/>
    <mergeCell ref="B91:B95"/>
    <mergeCell ref="B73:B77"/>
    <mergeCell ref="A78:A82"/>
    <mergeCell ref="B78:B82"/>
    <mergeCell ref="W78:W81"/>
    <mergeCell ref="A101:A105"/>
    <mergeCell ref="C101:C105"/>
    <mergeCell ref="A2:V2"/>
    <mergeCell ref="C91:C95"/>
    <mergeCell ref="C96:C100"/>
    <mergeCell ref="C25:C28"/>
    <mergeCell ref="C5:C9"/>
    <mergeCell ref="C44:C48"/>
    <mergeCell ref="C49:C53"/>
    <mergeCell ref="C54:C58"/>
    <mergeCell ref="C59:C63"/>
    <mergeCell ref="C64:C68"/>
    <mergeCell ref="C15:C19"/>
    <mergeCell ref="C20:C24"/>
    <mergeCell ref="C29:C33"/>
  </mergeCells>
  <phoneticPr fontId="0" type="noConversion"/>
  <printOptions horizontalCentered="1"/>
  <pageMargins left="0.19685039370078741" right="0.19685039370078741" top="0.19685039370078741" bottom="0.19685039370078741" header="0.19685039370078741" footer="0.11811023622047245"/>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MultiDVD Team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Нечаева</dc:creator>
  <cp:lastModifiedBy>Билоус Светлана Анатольевна</cp:lastModifiedBy>
  <cp:lastPrinted>2022-08-02T05:07:18Z</cp:lastPrinted>
  <dcterms:created xsi:type="dcterms:W3CDTF">2014-04-24T11:18:08Z</dcterms:created>
  <dcterms:modified xsi:type="dcterms:W3CDTF">2022-08-03T06:32:16Z</dcterms:modified>
</cp:coreProperties>
</file>